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C4" i="12"/>
  <c r="D4"/>
  <c r="E4" s="1"/>
  <c r="C5"/>
  <c r="D5"/>
  <c r="E5" s="1"/>
  <c r="C6"/>
  <c r="D6"/>
  <c r="E6" s="1"/>
  <c r="C7"/>
  <c r="D7"/>
  <c r="E7" s="1"/>
  <c r="C8"/>
  <c r="D8"/>
  <c r="E8" s="1"/>
  <c r="C9"/>
  <c r="D9"/>
  <c r="E9" s="1"/>
  <c r="C4" i="15"/>
  <c r="D4"/>
  <c r="E4" s="1"/>
  <c r="C5"/>
  <c r="D5"/>
  <c r="E5" s="1"/>
  <c r="C6"/>
  <c r="D6"/>
  <c r="E6"/>
  <c r="C7"/>
  <c r="D7"/>
  <c r="E7" s="1"/>
  <c r="C8"/>
  <c r="D8"/>
  <c r="E8" s="1"/>
  <c r="C9"/>
  <c r="D9"/>
  <c r="E9" s="1"/>
  <c r="E3"/>
  <c r="D3"/>
  <c r="D3" i="12"/>
  <c r="E3" s="1"/>
  <c r="C3" i="15"/>
  <c r="C3" i="12"/>
  <c r="D9" i="16" l="1"/>
  <c r="D8"/>
  <c r="D7"/>
  <c r="D6"/>
  <c r="D5"/>
  <c r="D4"/>
  <c r="C4"/>
  <c r="A4"/>
  <c r="D3"/>
  <c r="E3" s="1"/>
  <c r="C3"/>
  <c r="A4" i="15"/>
  <c r="A5" s="1"/>
  <c r="A4" i="12"/>
  <c r="A5"/>
  <c r="A6"/>
  <c r="A7"/>
  <c r="A8"/>
  <c r="A9"/>
  <c r="E4" i="16" l="1"/>
  <c r="A5"/>
  <c r="A6" i="1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A6" i="16" l="1"/>
  <c r="E5"/>
  <c r="C5"/>
  <c r="A7" i="15"/>
  <c r="C6" i="16" l="1"/>
  <c r="E6"/>
  <c r="A7"/>
  <c r="A8" i="15"/>
  <c r="A8" i="16" l="1"/>
  <c r="E7"/>
  <c r="C7"/>
  <c r="A9" i="15"/>
  <c r="A9" i="16" l="1"/>
  <c r="E8"/>
  <c r="C8"/>
  <c r="E9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<sst xmlns="http://schemas.openxmlformats.org/spreadsheetml/2006/main" count="43" uniqueCount="13">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</sst>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data'!$D$3:$D$1498</c:f>
              <c:numCache>
                <c:formatCode>General</c:formatCode>
                <c:ptCount val="1496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data'!$G$3:$G$1498</c:f>
              <c:numCache>
                <c:formatCode>0.00</c:formatCode>
                <c:ptCount val="1496"/>
                <c:pt idx="0">
                  <c:v>45.577500000000001</c:v>
                </c:pt>
                <c:pt idx="1">
                  <c:v>44.692500000000003</c:v>
                </c:pt>
                <c:pt idx="2">
                  <c:v>44.692500000000003</c:v>
                </c:pt>
                <c:pt idx="3">
                  <c:v>44.692500000000003</c:v>
                </c:pt>
                <c:pt idx="4">
                  <c:v>43.807500000000005</c:v>
                </c:pt>
                <c:pt idx="5">
                  <c:v>43.807500000000005</c:v>
                </c:pt>
                <c:pt idx="6">
                  <c:v>43.807500000000005</c:v>
                </c:pt>
                <c:pt idx="7">
                  <c:v>43.807500000000005</c:v>
                </c:pt>
                <c:pt idx="8">
                  <c:v>43.807500000000005</c:v>
                </c:pt>
                <c:pt idx="9">
                  <c:v>43.807500000000005</c:v>
                </c:pt>
                <c:pt idx="10">
                  <c:v>43.807500000000005</c:v>
                </c:pt>
                <c:pt idx="11">
                  <c:v>43.807500000000005</c:v>
                </c:pt>
                <c:pt idx="12">
                  <c:v>43.807500000000005</c:v>
                </c:pt>
                <c:pt idx="13">
                  <c:v>43.807500000000005</c:v>
                </c:pt>
                <c:pt idx="14">
                  <c:v>43.807500000000005</c:v>
                </c:pt>
                <c:pt idx="15">
                  <c:v>43.07</c:v>
                </c:pt>
                <c:pt idx="16">
                  <c:v>42.185000000000002</c:v>
                </c:pt>
                <c:pt idx="17">
                  <c:v>42.185000000000002</c:v>
                </c:pt>
                <c:pt idx="18">
                  <c:v>41.300000000000004</c:v>
                </c:pt>
                <c:pt idx="19">
                  <c:v>41.300000000000004</c:v>
                </c:pt>
                <c:pt idx="20">
                  <c:v>39.677500000000002</c:v>
                </c:pt>
                <c:pt idx="21">
                  <c:v>37.17</c:v>
                </c:pt>
                <c:pt idx="22">
                  <c:v>35.547500000000007</c:v>
                </c:pt>
                <c:pt idx="23">
                  <c:v>33.04</c:v>
                </c:pt>
                <c:pt idx="24">
                  <c:v>30.532500000000002</c:v>
                </c:pt>
                <c:pt idx="25">
                  <c:v>28.025000000000002</c:v>
                </c:pt>
                <c:pt idx="26">
                  <c:v>26.255000000000003</c:v>
                </c:pt>
                <c:pt idx="27">
                  <c:v>24.6325</c:v>
                </c:pt>
                <c:pt idx="28">
                  <c:v>23.01</c:v>
                </c:pt>
                <c:pt idx="29">
                  <c:v>21.240000000000002</c:v>
                </c:pt>
                <c:pt idx="30">
                  <c:v>19.617500000000003</c:v>
                </c:pt>
                <c:pt idx="31">
                  <c:v>17.995000000000001</c:v>
                </c:pt>
                <c:pt idx="32">
                  <c:v>17.11</c:v>
                </c:pt>
                <c:pt idx="33">
                  <c:v>15.487500000000001</c:v>
                </c:pt>
                <c:pt idx="34">
                  <c:v>14.602500000000001</c:v>
                </c:pt>
                <c:pt idx="35">
                  <c:v>13.717500000000001</c:v>
                </c:pt>
                <c:pt idx="36">
                  <c:v>12.980000000000002</c:v>
                </c:pt>
                <c:pt idx="37">
                  <c:v>12.094999999999999</c:v>
                </c:pt>
                <c:pt idx="38">
                  <c:v>11.21</c:v>
                </c:pt>
                <c:pt idx="39">
                  <c:v>10.4725</c:v>
                </c:pt>
                <c:pt idx="40">
                  <c:v>9.5875000000000004</c:v>
                </c:pt>
                <c:pt idx="41">
                  <c:v>8.7025000000000006</c:v>
                </c:pt>
                <c:pt idx="42">
                  <c:v>7.9650000000000007</c:v>
                </c:pt>
                <c:pt idx="43">
                  <c:v>7.08</c:v>
                </c:pt>
                <c:pt idx="44">
                  <c:v>6.1950000000000003</c:v>
                </c:pt>
                <c:pt idx="45">
                  <c:v>6.1950000000000003</c:v>
                </c:pt>
                <c:pt idx="46">
                  <c:v>5.4575000000000005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</c:numCache>
            </c:numRef>
          </c:yVal>
          <c:smooth val="1"/>
        </c:ser>
        <c:axId val="83391232"/>
        <c:axId val="8339315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data'!$D$3:$D$4498</c:f>
              <c:numCache>
                <c:formatCode>General</c:formatCode>
                <c:ptCount val="4496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data'!$H$3:$H$1498</c:f>
              <c:numCache>
                <c:formatCode>0.00</c:formatCode>
                <c:ptCount val="1496"/>
                <c:pt idx="0">
                  <c:v>1.0240184691546079</c:v>
                </c:pt>
                <c:pt idx="1">
                  <c:v>1.923173076923077</c:v>
                </c:pt>
                <c:pt idx="2">
                  <c:v>3.3357692307692313</c:v>
                </c:pt>
                <c:pt idx="3">
                  <c:v>4.6207211538461541</c:v>
                </c:pt>
                <c:pt idx="4">
                  <c:v>5.71365908225438</c:v>
                </c:pt>
                <c:pt idx="5">
                  <c:v>6.9731664127951269</c:v>
                </c:pt>
                <c:pt idx="6">
                  <c:v>8.2743792840822561</c:v>
                </c:pt>
                <c:pt idx="7">
                  <c:v>9.5172043983244485</c:v>
                </c:pt>
                <c:pt idx="8">
                  <c:v>10.751688404417367</c:v>
                </c:pt>
                <c:pt idx="9">
                  <c:v>12.011195734958111</c:v>
                </c:pt>
                <c:pt idx="10">
                  <c:v>13.33743193069307</c:v>
                </c:pt>
                <c:pt idx="11">
                  <c:v>14.555233720487434</c:v>
                </c:pt>
                <c:pt idx="12">
                  <c:v>15.823082159177458</c:v>
                </c:pt>
                <c:pt idx="13">
                  <c:v>17.082589489718206</c:v>
                </c:pt>
                <c:pt idx="14">
                  <c:v>18.333755712109674</c:v>
                </c:pt>
                <c:pt idx="15">
                  <c:v>19.230607387661841</c:v>
                </c:pt>
                <c:pt idx="16">
                  <c:v>20.056349009900991</c:v>
                </c:pt>
                <c:pt idx="17">
                  <c:v>21.285272277227723</c:v>
                </c:pt>
                <c:pt idx="18">
                  <c:v>22.010415079969537</c:v>
                </c:pt>
                <c:pt idx="19">
                  <c:v>23.127056359482104</c:v>
                </c:pt>
                <c:pt idx="20">
                  <c:v>23.28371191926885</c:v>
                </c:pt>
                <c:pt idx="21">
                  <c:v>22.85261424219345</c:v>
                </c:pt>
                <c:pt idx="22">
                  <c:v>22.843262090632145</c:v>
                </c:pt>
                <c:pt idx="23">
                  <c:v>22.169261233815689</c:v>
                </c:pt>
                <c:pt idx="24">
                  <c:v>21.352984101294748</c:v>
                </c:pt>
                <c:pt idx="25">
                  <c:v>20.378422505712109</c:v>
                </c:pt>
                <c:pt idx="26">
                  <c:v>19.866216679360246</c:v>
                </c:pt>
                <c:pt idx="27">
                  <c:v>19.332666603198781</c:v>
                </c:pt>
                <c:pt idx="28">
                  <c:v>18.742722772277229</c:v>
                </c:pt>
                <c:pt idx="29">
                  <c:v>17.90760091393755</c:v>
                </c:pt>
                <c:pt idx="30">
                  <c:v>17.122357197258189</c:v>
                </c:pt>
                <c:pt idx="31">
                  <c:v>16.240727341964966</c:v>
                </c:pt>
                <c:pt idx="32">
                  <c:v>15.943705255140898</c:v>
                </c:pt>
                <c:pt idx="33">
                  <c:v>14.885929169840063</c:v>
                </c:pt>
                <c:pt idx="34">
                  <c:v>14.477383377760853</c:v>
                </c:pt>
                <c:pt idx="35">
                  <c:v>13.978686214775326</c:v>
                </c:pt>
                <c:pt idx="36">
                  <c:v>13.610217060167559</c:v>
                </c:pt>
                <c:pt idx="37">
                  <c:v>13.032293412033511</c:v>
                </c:pt>
                <c:pt idx="38">
                  <c:v>12.415950114242195</c:v>
                </c:pt>
                <c:pt idx="39">
                  <c:v>11.882259615384616</c:v>
                </c:pt>
                <c:pt idx="40">
                  <c:v>11.438551980198021</c:v>
                </c:pt>
                <c:pt idx="41">
                  <c:v>10.866526085300839</c:v>
                </c:pt>
                <c:pt idx="42">
                  <c:v>10.167052551408988</c:v>
                </c:pt>
                <c:pt idx="43">
                  <c:v>9.4175323686214778</c:v>
                </c:pt>
                <c:pt idx="44">
                  <c:v>8.4326075780654985</c:v>
                </c:pt>
                <c:pt idx="45">
                  <c:v>8.6343107387661853</c:v>
                </c:pt>
                <c:pt idx="46">
                  <c:v>7.7757944592536186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</c:numCache>
            </c:numRef>
          </c:yVal>
        </c:ser>
        <c:axId val="83391232"/>
        <c:axId val="833931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data'!$D$3:$D$1498</c:f>
              <c:numCache>
                <c:formatCode>General</c:formatCode>
                <c:ptCount val="1496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data'!$B$3:$B$1498</c:f>
              <c:numCache>
                <c:formatCode>General</c:formatCode>
                <c:ptCount val="1496"/>
                <c:pt idx="0">
                  <c:v>110.1</c:v>
                </c:pt>
                <c:pt idx="1">
                  <c:v>108.4</c:v>
                </c:pt>
                <c:pt idx="2">
                  <c:v>124.2</c:v>
                </c:pt>
                <c:pt idx="3">
                  <c:v>147.69999999999999</c:v>
                </c:pt>
                <c:pt idx="4">
                  <c:v>169.5</c:v>
                </c:pt>
                <c:pt idx="5">
                  <c:v>189.8</c:v>
                </c:pt>
                <c:pt idx="6">
                  <c:v>211</c:v>
                </c:pt>
                <c:pt idx="7">
                  <c:v>233.9</c:v>
                </c:pt>
                <c:pt idx="8">
                  <c:v>255.7</c:v>
                </c:pt>
                <c:pt idx="9">
                  <c:v>277.7</c:v>
                </c:pt>
                <c:pt idx="10">
                  <c:v>300</c:v>
                </c:pt>
                <c:pt idx="11">
                  <c:v>325.60000000000002</c:v>
                </c:pt>
                <c:pt idx="12">
                  <c:v>348.5</c:v>
                </c:pt>
                <c:pt idx="13">
                  <c:v>369.7</c:v>
                </c:pt>
                <c:pt idx="14">
                  <c:v>391.7</c:v>
                </c:pt>
                <c:pt idx="15">
                  <c:v>408.6</c:v>
                </c:pt>
                <c:pt idx="16">
                  <c:v>426.7</c:v>
                </c:pt>
                <c:pt idx="17">
                  <c:v>448.3</c:v>
                </c:pt>
                <c:pt idx="18">
                  <c:v>466.2</c:v>
                </c:pt>
                <c:pt idx="19">
                  <c:v>484.9</c:v>
                </c:pt>
                <c:pt idx="20">
                  <c:v>488</c:v>
                </c:pt>
                <c:pt idx="21">
                  <c:v>485.5</c:v>
                </c:pt>
                <c:pt idx="22">
                  <c:v>481.6</c:v>
                </c:pt>
                <c:pt idx="23">
                  <c:v>472.6</c:v>
                </c:pt>
                <c:pt idx="24">
                  <c:v>460</c:v>
                </c:pt>
                <c:pt idx="25">
                  <c:v>446.7</c:v>
                </c:pt>
                <c:pt idx="26">
                  <c:v>432.5</c:v>
                </c:pt>
                <c:pt idx="27">
                  <c:v>415</c:v>
                </c:pt>
                <c:pt idx="28">
                  <c:v>400.1</c:v>
                </c:pt>
                <c:pt idx="29">
                  <c:v>384.6</c:v>
                </c:pt>
                <c:pt idx="30">
                  <c:v>371.6</c:v>
                </c:pt>
                <c:pt idx="31">
                  <c:v>351.1</c:v>
                </c:pt>
                <c:pt idx="32">
                  <c:v>340</c:v>
                </c:pt>
                <c:pt idx="33">
                  <c:v>329.4</c:v>
                </c:pt>
                <c:pt idx="34">
                  <c:v>317.8</c:v>
                </c:pt>
                <c:pt idx="35">
                  <c:v>308.3</c:v>
                </c:pt>
                <c:pt idx="36">
                  <c:v>297.2</c:v>
                </c:pt>
                <c:pt idx="37">
                  <c:v>287.2</c:v>
                </c:pt>
                <c:pt idx="38">
                  <c:v>279.5</c:v>
                </c:pt>
                <c:pt idx="39">
                  <c:v>269.8</c:v>
                </c:pt>
                <c:pt idx="40">
                  <c:v>253.6</c:v>
                </c:pt>
                <c:pt idx="41">
                  <c:v>239</c:v>
                </c:pt>
                <c:pt idx="42">
                  <c:v>232.5</c:v>
                </c:pt>
                <c:pt idx="43">
                  <c:v>220.8</c:v>
                </c:pt>
                <c:pt idx="44">
                  <c:v>213.8</c:v>
                </c:pt>
                <c:pt idx="45">
                  <c:v>204.9</c:v>
                </c:pt>
                <c:pt idx="46">
                  <c:v>196.7</c:v>
                </c:pt>
              </c:numCache>
            </c:numRef>
          </c:yVal>
        </c:ser>
        <c:axId val="83411712"/>
        <c:axId val="83413248"/>
      </c:scatterChart>
      <c:valAx>
        <c:axId val="83391232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93152"/>
        <c:crosses val="autoZero"/>
        <c:crossBetween val="midCat"/>
      </c:valAx>
      <c:valAx>
        <c:axId val="8339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91232"/>
        <c:crosses val="autoZero"/>
        <c:crossBetween val="midCat"/>
      </c:valAx>
      <c:valAx>
        <c:axId val="83411712"/>
        <c:scaling>
          <c:orientation val="minMax"/>
        </c:scaling>
        <c:delete val="1"/>
        <c:axPos val="b"/>
        <c:numFmt formatCode="General" sourceLinked="1"/>
        <c:tickLblPos val="none"/>
        <c:crossAx val="83413248"/>
        <c:crosses val="autoZero"/>
        <c:crossBetween val="midCat"/>
      </c:valAx>
      <c:valAx>
        <c:axId val="834132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1171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3"/>
          <c:y val="0.16639477977161488"/>
          <c:w val="0.79134295227524976"/>
          <c:h val="0.655791190864602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data'!$D$3:$D$944</c:f>
              <c:numCache>
                <c:formatCode>General</c:formatCode>
                <c:ptCount val="942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data'!$E$3:$E$944</c:f>
              <c:numCache>
                <c:formatCode>General</c:formatCode>
                <c:ptCount val="942"/>
                <c:pt idx="0">
                  <c:v>61.8</c:v>
                </c:pt>
                <c:pt idx="1">
                  <c:v>60.6</c:v>
                </c:pt>
                <c:pt idx="2">
                  <c:v>60.6</c:v>
                </c:pt>
                <c:pt idx="3">
                  <c:v>60.6</c:v>
                </c:pt>
                <c:pt idx="4">
                  <c:v>59.4</c:v>
                </c:pt>
                <c:pt idx="5">
                  <c:v>59.4</c:v>
                </c:pt>
                <c:pt idx="6">
                  <c:v>59.4</c:v>
                </c:pt>
                <c:pt idx="7">
                  <c:v>59.4</c:v>
                </c:pt>
                <c:pt idx="8">
                  <c:v>59.4</c:v>
                </c:pt>
                <c:pt idx="9">
                  <c:v>59.4</c:v>
                </c:pt>
                <c:pt idx="10">
                  <c:v>59.4</c:v>
                </c:pt>
                <c:pt idx="11">
                  <c:v>59.4</c:v>
                </c:pt>
                <c:pt idx="12">
                  <c:v>59.4</c:v>
                </c:pt>
                <c:pt idx="13">
                  <c:v>59.4</c:v>
                </c:pt>
                <c:pt idx="14">
                  <c:v>59.4</c:v>
                </c:pt>
                <c:pt idx="15">
                  <c:v>58.4</c:v>
                </c:pt>
                <c:pt idx="16">
                  <c:v>57.2</c:v>
                </c:pt>
                <c:pt idx="17">
                  <c:v>57.2</c:v>
                </c:pt>
                <c:pt idx="18">
                  <c:v>56</c:v>
                </c:pt>
                <c:pt idx="19">
                  <c:v>56</c:v>
                </c:pt>
                <c:pt idx="20">
                  <c:v>53.8</c:v>
                </c:pt>
                <c:pt idx="21">
                  <c:v>50.4</c:v>
                </c:pt>
                <c:pt idx="22">
                  <c:v>48.2</c:v>
                </c:pt>
                <c:pt idx="23">
                  <c:v>44.8</c:v>
                </c:pt>
                <c:pt idx="24">
                  <c:v>41.4</c:v>
                </c:pt>
                <c:pt idx="25">
                  <c:v>38</c:v>
                </c:pt>
                <c:pt idx="26">
                  <c:v>35.6</c:v>
                </c:pt>
                <c:pt idx="27">
                  <c:v>33.4</c:v>
                </c:pt>
                <c:pt idx="28">
                  <c:v>31.2</c:v>
                </c:pt>
                <c:pt idx="29">
                  <c:v>28.8</c:v>
                </c:pt>
                <c:pt idx="30">
                  <c:v>26.6</c:v>
                </c:pt>
                <c:pt idx="31">
                  <c:v>24.4</c:v>
                </c:pt>
                <c:pt idx="32">
                  <c:v>23.2</c:v>
                </c:pt>
                <c:pt idx="33">
                  <c:v>21</c:v>
                </c:pt>
                <c:pt idx="34">
                  <c:v>19.8</c:v>
                </c:pt>
                <c:pt idx="35">
                  <c:v>18.600000000000001</c:v>
                </c:pt>
                <c:pt idx="36">
                  <c:v>17.600000000000001</c:v>
                </c:pt>
                <c:pt idx="37">
                  <c:v>16.399999999999999</c:v>
                </c:pt>
                <c:pt idx="38">
                  <c:v>15.2</c:v>
                </c:pt>
                <c:pt idx="39">
                  <c:v>14.2</c:v>
                </c:pt>
                <c:pt idx="40">
                  <c:v>13</c:v>
                </c:pt>
                <c:pt idx="41">
                  <c:v>11.8</c:v>
                </c:pt>
                <c:pt idx="42">
                  <c:v>10.8</c:v>
                </c:pt>
                <c:pt idx="43">
                  <c:v>9.6</c:v>
                </c:pt>
                <c:pt idx="44">
                  <c:v>8.4</c:v>
                </c:pt>
                <c:pt idx="45">
                  <c:v>8.4</c:v>
                </c:pt>
                <c:pt idx="46">
                  <c:v>7.4</c:v>
                </c:pt>
              </c:numCache>
            </c:numRef>
          </c:yVal>
          <c:smooth val="1"/>
        </c:ser>
        <c:axId val="83510400"/>
        <c:axId val="835123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data'!$D$3:$D$944</c:f>
              <c:numCache>
                <c:formatCode>General</c:formatCode>
                <c:ptCount val="942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data'!$F$3:$F$944</c:f>
              <c:numCache>
                <c:formatCode>0.00</c:formatCode>
                <c:ptCount val="942"/>
                <c:pt idx="0">
                  <c:v>0.76705585358157147</c:v>
                </c:pt>
                <c:pt idx="1">
                  <c:v>1.440580624802777</c:v>
                </c:pt>
                <c:pt idx="2">
                  <c:v>2.4987062164720735</c:v>
                </c:pt>
                <c:pt idx="3">
                  <c:v>3.4612180498579996</c:v>
                </c:pt>
                <c:pt idx="4">
                  <c:v>4.2798990217734305</c:v>
                </c:pt>
                <c:pt idx="5">
                  <c:v>5.2233512148942882</c:v>
                </c:pt>
                <c:pt idx="6">
                  <c:v>6.198043546860208</c:v>
                </c:pt>
                <c:pt idx="7">
                  <c:v>7.1289996844430412</c:v>
                </c:pt>
                <c:pt idx="8">
                  <c:v>8.0537077942568622</c:v>
                </c:pt>
                <c:pt idx="9">
                  <c:v>8.9971599873777208</c:v>
                </c:pt>
                <c:pt idx="10">
                  <c:v>9.9905964026506773</c:v>
                </c:pt>
                <c:pt idx="11">
                  <c:v>10.902808456926476</c:v>
                </c:pt>
                <c:pt idx="12">
                  <c:v>11.852508677816346</c:v>
                </c:pt>
                <c:pt idx="13">
                  <c:v>12.795960870937204</c:v>
                </c:pt>
                <c:pt idx="14">
                  <c:v>13.73316503628905</c:v>
                </c:pt>
                <c:pt idx="15">
                  <c:v>14.404964762806353</c:v>
                </c:pt>
                <c:pt idx="16">
                  <c:v>15.023498474808035</c:v>
                </c:pt>
                <c:pt idx="17">
                  <c:v>15.944041232775849</c:v>
                </c:pt>
                <c:pt idx="18">
                  <c:v>16.487219943199747</c:v>
                </c:pt>
                <c:pt idx="19">
                  <c:v>17.323656253287051</c:v>
                </c:pt>
                <c:pt idx="20">
                  <c:v>17.441001367413481</c:v>
                </c:pt>
                <c:pt idx="21">
                  <c:v>17.118081413695172</c:v>
                </c:pt>
                <c:pt idx="22">
                  <c:v>17.111076049226885</c:v>
                </c:pt>
                <c:pt idx="23">
                  <c:v>16.606205953507938</c:v>
                </c:pt>
                <c:pt idx="24">
                  <c:v>15.994761754496684</c:v>
                </c:pt>
                <c:pt idx="25">
                  <c:v>15.264752287787946</c:v>
                </c:pt>
                <c:pt idx="26">
                  <c:v>14.881077101083411</c:v>
                </c:pt>
                <c:pt idx="27">
                  <c:v>14.481413695171977</c:v>
                </c:pt>
                <c:pt idx="28">
                  <c:v>14.039507731145472</c:v>
                </c:pt>
                <c:pt idx="29">
                  <c:v>13.413947617544968</c:v>
                </c:pt>
                <c:pt idx="30">
                  <c:v>12.825749447775324</c:v>
                </c:pt>
                <c:pt idx="31">
                  <c:v>12.165351846008205</c:v>
                </c:pt>
                <c:pt idx="32">
                  <c:v>11.942863153465867</c:v>
                </c:pt>
                <c:pt idx="33">
                  <c:v>11.150520668980752</c:v>
                </c:pt>
                <c:pt idx="34">
                  <c:v>10.84449353108236</c:v>
                </c:pt>
                <c:pt idx="35">
                  <c:v>10.470937204165352</c:v>
                </c:pt>
                <c:pt idx="36">
                  <c:v>10.194930051540972</c:v>
                </c:pt>
                <c:pt idx="37">
                  <c:v>9.7620279793836104</c:v>
                </c:pt>
                <c:pt idx="38">
                  <c:v>9.3003471126538333</c:v>
                </c:pt>
                <c:pt idx="39">
                  <c:v>8.9005785210897237</c:v>
                </c:pt>
                <c:pt idx="40">
                  <c:v>8.5682128957610182</c:v>
                </c:pt>
                <c:pt idx="41">
                  <c:v>8.1397286210160935</c:v>
                </c:pt>
                <c:pt idx="42">
                  <c:v>7.6157778479015477</c:v>
                </c:pt>
                <c:pt idx="43">
                  <c:v>7.054338908172924</c:v>
                </c:pt>
                <c:pt idx="44">
                  <c:v>6.3165667402966239</c:v>
                </c:pt>
                <c:pt idx="45">
                  <c:v>6.4676554118018306</c:v>
                </c:pt>
                <c:pt idx="46">
                  <c:v>5.8245713684653415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</c:numCache>
            </c:numRef>
          </c:yVal>
        </c:ser>
        <c:axId val="83510400"/>
        <c:axId val="835123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data'!$D$3:$D$944</c:f>
              <c:numCache>
                <c:formatCode>General</c:formatCode>
                <c:ptCount val="942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2497</c:v>
                </c:pt>
                <c:pt idx="17">
                  <c:v>2650</c:v>
                </c:pt>
                <c:pt idx="18">
                  <c:v>2799</c:v>
                </c:pt>
                <c:pt idx="19">
                  <c:v>2941</c:v>
                </c:pt>
                <c:pt idx="20">
                  <c:v>3082</c:v>
                </c:pt>
                <c:pt idx="21">
                  <c:v>3229</c:v>
                </c:pt>
                <c:pt idx="22">
                  <c:v>3375</c:v>
                </c:pt>
                <c:pt idx="23">
                  <c:v>3524</c:v>
                </c:pt>
                <c:pt idx="24">
                  <c:v>3673</c:v>
                </c:pt>
                <c:pt idx="25">
                  <c:v>3819</c:v>
                </c:pt>
                <c:pt idx="26">
                  <c:v>3974</c:v>
                </c:pt>
                <c:pt idx="27">
                  <c:v>4122</c:v>
                </c:pt>
                <c:pt idx="28">
                  <c:v>4278</c:v>
                </c:pt>
                <c:pt idx="29">
                  <c:v>4428</c:v>
                </c:pt>
                <c:pt idx="30">
                  <c:v>4584</c:v>
                </c:pt>
                <c:pt idx="31">
                  <c:v>4740</c:v>
                </c:pt>
                <c:pt idx="32">
                  <c:v>4894</c:v>
                </c:pt>
                <c:pt idx="33">
                  <c:v>5048</c:v>
                </c:pt>
                <c:pt idx="34">
                  <c:v>5207</c:v>
                </c:pt>
                <c:pt idx="35">
                  <c:v>5352</c:v>
                </c:pt>
                <c:pt idx="36">
                  <c:v>5507</c:v>
                </c:pt>
                <c:pt idx="37">
                  <c:v>5659</c:v>
                </c:pt>
                <c:pt idx="38">
                  <c:v>5817</c:v>
                </c:pt>
                <c:pt idx="39">
                  <c:v>5959</c:v>
                </c:pt>
                <c:pt idx="40">
                  <c:v>6266</c:v>
                </c:pt>
                <c:pt idx="41">
                  <c:v>6558</c:v>
                </c:pt>
                <c:pt idx="42">
                  <c:v>6704</c:v>
                </c:pt>
                <c:pt idx="43">
                  <c:v>6986</c:v>
                </c:pt>
                <c:pt idx="44">
                  <c:v>7149</c:v>
                </c:pt>
                <c:pt idx="45">
                  <c:v>7320</c:v>
                </c:pt>
                <c:pt idx="46">
                  <c:v>7483</c:v>
                </c:pt>
              </c:numCache>
            </c:numRef>
          </c:xVal>
          <c:yVal>
            <c:numRef>
              <c:f>'Peak data'!$B$3:$B$49</c:f>
              <c:numCache>
                <c:formatCode>General</c:formatCode>
                <c:ptCount val="47"/>
                <c:pt idx="0">
                  <c:v>110.1</c:v>
                </c:pt>
                <c:pt idx="1">
                  <c:v>108.4</c:v>
                </c:pt>
                <c:pt idx="2">
                  <c:v>124.2</c:v>
                </c:pt>
                <c:pt idx="3">
                  <c:v>147.69999999999999</c:v>
                </c:pt>
                <c:pt idx="4">
                  <c:v>169.5</c:v>
                </c:pt>
                <c:pt idx="5">
                  <c:v>189.8</c:v>
                </c:pt>
                <c:pt idx="6">
                  <c:v>211</c:v>
                </c:pt>
                <c:pt idx="7">
                  <c:v>233.9</c:v>
                </c:pt>
                <c:pt idx="8">
                  <c:v>255.7</c:v>
                </c:pt>
                <c:pt idx="9">
                  <c:v>277.7</c:v>
                </c:pt>
                <c:pt idx="10">
                  <c:v>300</c:v>
                </c:pt>
                <c:pt idx="11">
                  <c:v>325.60000000000002</c:v>
                </c:pt>
                <c:pt idx="12">
                  <c:v>348.5</c:v>
                </c:pt>
                <c:pt idx="13">
                  <c:v>369.7</c:v>
                </c:pt>
                <c:pt idx="14">
                  <c:v>391.7</c:v>
                </c:pt>
                <c:pt idx="15">
                  <c:v>408.6</c:v>
                </c:pt>
                <c:pt idx="16">
                  <c:v>426.7</c:v>
                </c:pt>
                <c:pt idx="17">
                  <c:v>448.3</c:v>
                </c:pt>
                <c:pt idx="18">
                  <c:v>466.2</c:v>
                </c:pt>
                <c:pt idx="19">
                  <c:v>484.9</c:v>
                </c:pt>
                <c:pt idx="20">
                  <c:v>488</c:v>
                </c:pt>
                <c:pt idx="21">
                  <c:v>485.5</c:v>
                </c:pt>
                <c:pt idx="22">
                  <c:v>481.6</c:v>
                </c:pt>
                <c:pt idx="23">
                  <c:v>472.6</c:v>
                </c:pt>
                <c:pt idx="24">
                  <c:v>460</c:v>
                </c:pt>
                <c:pt idx="25">
                  <c:v>446.7</c:v>
                </c:pt>
                <c:pt idx="26">
                  <c:v>432.5</c:v>
                </c:pt>
                <c:pt idx="27">
                  <c:v>415</c:v>
                </c:pt>
                <c:pt idx="28">
                  <c:v>400.1</c:v>
                </c:pt>
                <c:pt idx="29">
                  <c:v>384.6</c:v>
                </c:pt>
                <c:pt idx="30">
                  <c:v>371.6</c:v>
                </c:pt>
                <c:pt idx="31">
                  <c:v>351.1</c:v>
                </c:pt>
                <c:pt idx="32">
                  <c:v>340</c:v>
                </c:pt>
                <c:pt idx="33">
                  <c:v>329.4</c:v>
                </c:pt>
                <c:pt idx="34">
                  <c:v>317.8</c:v>
                </c:pt>
                <c:pt idx="35">
                  <c:v>308.3</c:v>
                </c:pt>
                <c:pt idx="36">
                  <c:v>297.2</c:v>
                </c:pt>
                <c:pt idx="37">
                  <c:v>287.2</c:v>
                </c:pt>
                <c:pt idx="38">
                  <c:v>279.5</c:v>
                </c:pt>
                <c:pt idx="39">
                  <c:v>269.8</c:v>
                </c:pt>
                <c:pt idx="40">
                  <c:v>253.6</c:v>
                </c:pt>
                <c:pt idx="41">
                  <c:v>239</c:v>
                </c:pt>
                <c:pt idx="42">
                  <c:v>232.5</c:v>
                </c:pt>
                <c:pt idx="43">
                  <c:v>220.8</c:v>
                </c:pt>
                <c:pt idx="44">
                  <c:v>213.8</c:v>
                </c:pt>
                <c:pt idx="45">
                  <c:v>204.9</c:v>
                </c:pt>
                <c:pt idx="46">
                  <c:v>196.7</c:v>
                </c:pt>
              </c:numCache>
            </c:numRef>
          </c:yVal>
        </c:ser>
        <c:axId val="84100224"/>
        <c:axId val="84101760"/>
      </c:scatterChart>
      <c:valAx>
        <c:axId val="83510400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2"/>
              <c:y val="0.874388176968077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12320"/>
        <c:crosses val="autoZero"/>
        <c:crossBetween val="midCat"/>
      </c:valAx>
      <c:valAx>
        <c:axId val="83512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10400"/>
        <c:crosses val="autoZero"/>
        <c:crossBetween val="midCat"/>
      </c:valAx>
      <c:valAx>
        <c:axId val="84100224"/>
        <c:scaling>
          <c:orientation val="minMax"/>
        </c:scaling>
        <c:delete val="1"/>
        <c:axPos val="b"/>
        <c:numFmt formatCode="General" sourceLinked="1"/>
        <c:tickLblPos val="none"/>
        <c:crossAx val="84101760"/>
        <c:crosses val="autoZero"/>
        <c:crossBetween val="midCat"/>
      </c:valAx>
      <c:valAx>
        <c:axId val="841017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002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7"/>
          <c:y val="0.16639477977161488"/>
          <c:w val="0.79134295227524976"/>
          <c:h val="0.655791190864602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86089088"/>
        <c:axId val="861035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10.4725</c:v>
                </c:pt>
                <c:pt idx="1">
                  <c:v>11.21</c:v>
                </c:pt>
                <c:pt idx="2">
                  <c:v>11.21</c:v>
                </c:pt>
                <c:pt idx="3">
                  <c:v>11.21</c:v>
                </c:pt>
                <c:pt idx="4">
                  <c:v>10.4725</c:v>
                </c:pt>
                <c:pt idx="5">
                  <c:v>8.7025000000000006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1.994002284843869</c:v>
                </c:pt>
                <c:pt idx="1">
                  <c:v>4.268849961919269</c:v>
                </c:pt>
                <c:pt idx="2">
                  <c:v>6.4032749428789035</c:v>
                </c:pt>
                <c:pt idx="3">
                  <c:v>8.537699923838538</c:v>
                </c:pt>
                <c:pt idx="4">
                  <c:v>9.9700114242193454</c:v>
                </c:pt>
                <c:pt idx="5">
                  <c:v>9.9419268849961924</c:v>
                </c:pt>
                <c:pt idx="6">
                  <c:v>8.2568545316070061</c:v>
                </c:pt>
              </c:numCache>
            </c:numRef>
          </c:yVal>
        </c:ser>
        <c:axId val="86110976"/>
        <c:axId val="86105088"/>
      </c:scatterChart>
      <c:valAx>
        <c:axId val="860890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53"/>
              <c:y val="0.874388176968077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03552"/>
        <c:crosses val="autoZero"/>
        <c:crossBetween val="midCat"/>
      </c:valAx>
      <c:valAx>
        <c:axId val="861035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9088"/>
        <c:crosses val="autoZero"/>
        <c:crossBetween val="midCat"/>
      </c:valAx>
      <c:valAx>
        <c:axId val="86105088"/>
        <c:scaling>
          <c:orientation val="minMax"/>
        </c:scaling>
        <c:axPos val="r"/>
        <c:numFmt formatCode="0" sourceLinked="0"/>
        <c:tickLblPos val="nextTo"/>
        <c:crossAx val="86110976"/>
        <c:crosses val="max"/>
        <c:crossBetween val="midCat"/>
      </c:valAx>
      <c:valAx>
        <c:axId val="86110976"/>
        <c:scaling>
          <c:orientation val="minMax"/>
        </c:scaling>
        <c:delete val="1"/>
        <c:axPos val="b"/>
        <c:numFmt formatCode="General" sourceLinked="1"/>
        <c:tickLblPos val="none"/>
        <c:crossAx val="861050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1"/>
          <c:w val="0.9"/>
          <c:h val="4.2113975949084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9"/>
          <c:y val="0.16639477977161488"/>
          <c:w val="0.79134295227524976"/>
          <c:h val="0.655791190864603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90019328"/>
        <c:axId val="900212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14.2</c:v>
                </c:pt>
                <c:pt idx="1">
                  <c:v>15.2</c:v>
                </c:pt>
                <c:pt idx="2">
                  <c:v>15.2</c:v>
                </c:pt>
                <c:pt idx="3">
                  <c:v>15.2</c:v>
                </c:pt>
                <c:pt idx="4">
                  <c:v>14.2</c:v>
                </c:pt>
                <c:pt idx="5">
                  <c:v>11.8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1.4936362680130431</c:v>
                </c:pt>
                <c:pt idx="1">
                  <c:v>3.1976438413800357</c:v>
                </c:pt>
                <c:pt idx="2">
                  <c:v>4.7964657620700537</c:v>
                </c:pt>
                <c:pt idx="3">
                  <c:v>6.3952876827600713</c:v>
                </c:pt>
                <c:pt idx="4">
                  <c:v>7.4681813400652155</c:v>
                </c:pt>
                <c:pt idx="5">
                  <c:v>7.4471442095298199</c:v>
                </c:pt>
                <c:pt idx="6">
                  <c:v>6.1849163774061218</c:v>
                </c:pt>
              </c:numCache>
            </c:numRef>
          </c:yVal>
        </c:ser>
        <c:axId val="90036864"/>
        <c:axId val="90035328"/>
      </c:scatterChart>
      <c:valAx>
        <c:axId val="900193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64"/>
              <c:y val="0.87438817696807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21248"/>
        <c:crosses val="autoZero"/>
        <c:crossBetween val="midCat"/>
      </c:valAx>
      <c:valAx>
        <c:axId val="90021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19328"/>
        <c:crosses val="autoZero"/>
        <c:crossBetween val="midCat"/>
      </c:valAx>
      <c:valAx>
        <c:axId val="90035328"/>
        <c:scaling>
          <c:orientation val="minMax"/>
        </c:scaling>
        <c:axPos val="r"/>
        <c:numFmt formatCode="0" sourceLinked="0"/>
        <c:tickLblPos val="nextTo"/>
        <c:crossAx val="90036864"/>
        <c:crosses val="max"/>
        <c:crossBetween val="midCat"/>
      </c:valAx>
      <c:valAx>
        <c:axId val="90036864"/>
        <c:scaling>
          <c:orientation val="minMax"/>
        </c:scaling>
        <c:delete val="1"/>
        <c:axPos val="b"/>
        <c:numFmt formatCode="General" sourceLinked="1"/>
        <c:tickLblPos val="none"/>
        <c:crossAx val="900353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98"/>
          <c:w val="0.9"/>
          <c:h val="4.2113975949084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9"/>
          <c:y val="0.16639477977161488"/>
          <c:w val="0.79134295227524976"/>
          <c:h val="0.655791190864603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90107264"/>
        <c:axId val="901790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6.1950000000000003</c:v>
                </c:pt>
                <c:pt idx="6">
                  <c:v>5.4575000000000005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7.0773038842345777</c:v>
                </c:pt>
                <c:pt idx="6">
                  <c:v>7.2738956587966488</c:v>
                </c:pt>
              </c:numCache>
            </c:numRef>
          </c:yVal>
        </c:ser>
        <c:axId val="90182400"/>
        <c:axId val="90180608"/>
      </c:scatterChart>
      <c:valAx>
        <c:axId val="901072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64"/>
              <c:y val="0.87438817696807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79072"/>
        <c:crosses val="autoZero"/>
        <c:crossBetween val="midCat"/>
      </c:valAx>
      <c:valAx>
        <c:axId val="90179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07264"/>
        <c:crosses val="autoZero"/>
        <c:crossBetween val="midCat"/>
      </c:valAx>
      <c:valAx>
        <c:axId val="90180608"/>
        <c:scaling>
          <c:orientation val="minMax"/>
        </c:scaling>
        <c:axPos val="r"/>
        <c:numFmt formatCode="0" sourceLinked="0"/>
        <c:tickLblPos val="nextTo"/>
        <c:crossAx val="90182400"/>
        <c:crosses val="max"/>
        <c:crossBetween val="midCat"/>
      </c:valAx>
      <c:valAx>
        <c:axId val="90182400"/>
        <c:scaling>
          <c:orientation val="minMax"/>
        </c:scaling>
        <c:delete val="1"/>
        <c:axPos val="b"/>
        <c:numFmt formatCode="General" sourceLinked="1"/>
        <c:tickLblPos val="none"/>
        <c:crossAx val="901806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98"/>
          <c:w val="0.9"/>
          <c:h val="4.2113975949084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"/>
          <c:y val="0.16639477977161488"/>
          <c:w val="0.79134295227524976"/>
          <c:h val="0.6557911908646031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90318336"/>
        <c:axId val="903202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5.3013568949195333</c:v>
                </c:pt>
                <c:pt idx="6">
                  <c:v>5.4486168086672979</c:v>
                </c:pt>
              </c:numCache>
            </c:numRef>
          </c:yVal>
        </c:ser>
        <c:axId val="90348160"/>
        <c:axId val="90346624"/>
      </c:scatterChart>
      <c:valAx>
        <c:axId val="903183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75"/>
              <c:y val="0.87438817696807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0256"/>
        <c:crosses val="autoZero"/>
        <c:crossBetween val="midCat"/>
      </c:valAx>
      <c:valAx>
        <c:axId val="903202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18336"/>
        <c:crosses val="autoZero"/>
        <c:crossBetween val="midCat"/>
      </c:valAx>
      <c:valAx>
        <c:axId val="90346624"/>
        <c:scaling>
          <c:orientation val="minMax"/>
        </c:scaling>
        <c:axPos val="r"/>
        <c:numFmt formatCode="0" sourceLinked="0"/>
        <c:tickLblPos val="nextTo"/>
        <c:crossAx val="90348160"/>
        <c:crosses val="max"/>
        <c:crossBetween val="midCat"/>
      </c:valAx>
      <c:valAx>
        <c:axId val="90348160"/>
        <c:scaling>
          <c:orientation val="minMax"/>
        </c:scaling>
        <c:delete val="1"/>
        <c:axPos val="b"/>
        <c:numFmt formatCode="General" sourceLinked="1"/>
        <c:tickLblPos val="none"/>
        <c:crossAx val="903466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"/>
          <c:y val="0.16639477977161488"/>
          <c:w val="0.79134295227524976"/>
          <c:h val="0.6557911908646031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90410368"/>
        <c:axId val="904207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5.4575000000000005</c:v>
                </c:pt>
                <c:pt idx="2">
                  <c:v>3.6875</c:v>
                </c:pt>
                <c:pt idx="3">
                  <c:v>2.95</c:v>
                </c:pt>
                <c:pt idx="4">
                  <c:v>2.95</c:v>
                </c:pt>
                <c:pt idx="5">
                  <c:v>2.0649999999999999</c:v>
                </c:pt>
                <c:pt idx="6">
                  <c:v>2.0649999999999999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2.0782559025133285</c:v>
                </c:pt>
                <c:pt idx="2">
                  <c:v>2.1063404417364815</c:v>
                </c:pt>
                <c:pt idx="3">
                  <c:v>2.2467631378522466</c:v>
                </c:pt>
                <c:pt idx="4">
                  <c:v>2.8084539223153087</c:v>
                </c:pt>
                <c:pt idx="5">
                  <c:v>2.3591012947448591</c:v>
                </c:pt>
                <c:pt idx="6">
                  <c:v>2.7522848438690022</c:v>
                </c:pt>
              </c:numCache>
            </c:numRef>
          </c:yVal>
        </c:ser>
        <c:axId val="90424064"/>
        <c:axId val="90422272"/>
      </c:scatterChart>
      <c:valAx>
        <c:axId val="904103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75"/>
              <c:y val="0.87438817696807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20736"/>
        <c:crosses val="autoZero"/>
        <c:crossBetween val="midCat"/>
      </c:valAx>
      <c:valAx>
        <c:axId val="904207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10368"/>
        <c:crosses val="autoZero"/>
        <c:crossBetween val="midCat"/>
      </c:valAx>
      <c:valAx>
        <c:axId val="90422272"/>
        <c:scaling>
          <c:orientation val="minMax"/>
        </c:scaling>
        <c:axPos val="r"/>
        <c:numFmt formatCode="0.0" sourceLinked="0"/>
        <c:tickLblPos val="nextTo"/>
        <c:crossAx val="90424064"/>
        <c:crosses val="max"/>
        <c:crossBetween val="midCat"/>
      </c:valAx>
      <c:valAx>
        <c:axId val="90424064"/>
        <c:scaling>
          <c:orientation val="minMax"/>
        </c:scaling>
        <c:delete val="1"/>
        <c:axPos val="b"/>
        <c:numFmt formatCode="General" sourceLinked="1"/>
        <c:tickLblPos val="none"/>
        <c:crossAx val="904222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2"/>
          <c:y val="0.16639477977161488"/>
          <c:w val="0.79134295227524976"/>
          <c:h val="0.655791190864603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90547712"/>
        <c:axId val="9054963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7.4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2.8</c:v>
                </c:pt>
                <c:pt idx="6">
                  <c:v>2.8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1.556747659619228</c:v>
                </c:pt>
                <c:pt idx="2">
                  <c:v>1.5777847901546229</c:v>
                </c:pt>
                <c:pt idx="3">
                  <c:v>1.6829704428315977</c:v>
                </c:pt>
                <c:pt idx="4">
                  <c:v>2.1037130535394972</c:v>
                </c:pt>
                <c:pt idx="5">
                  <c:v>1.7671189649731776</c:v>
                </c:pt>
                <c:pt idx="6">
                  <c:v>2.0616387924687074</c:v>
                </c:pt>
              </c:numCache>
            </c:numRef>
          </c:yVal>
        </c:ser>
        <c:axId val="90602112"/>
        <c:axId val="90600576"/>
      </c:scatterChart>
      <c:valAx>
        <c:axId val="905477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86"/>
              <c:y val="0.874388176968077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49632"/>
        <c:crosses val="autoZero"/>
        <c:crossBetween val="midCat"/>
      </c:valAx>
      <c:valAx>
        <c:axId val="905496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47712"/>
        <c:crosses val="autoZero"/>
        <c:crossBetween val="midCat"/>
      </c:valAx>
      <c:valAx>
        <c:axId val="90600576"/>
        <c:scaling>
          <c:orientation val="minMax"/>
        </c:scaling>
        <c:axPos val="r"/>
        <c:numFmt formatCode="0.0" sourceLinked="0"/>
        <c:tickLblPos val="nextTo"/>
        <c:crossAx val="90602112"/>
        <c:crosses val="max"/>
        <c:crossBetween val="midCat"/>
      </c:valAx>
      <c:valAx>
        <c:axId val="90602112"/>
        <c:scaling>
          <c:orientation val="minMax"/>
        </c:scaling>
        <c:delete val="1"/>
        <c:axPos val="b"/>
        <c:numFmt formatCode="General" sourceLinked="1"/>
        <c:tickLblPos val="none"/>
        <c:crossAx val="906005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48 Volt/ 450 Amp</a:t>
          </a:r>
        </a:p>
      </cdr:txBody>
    </cdr:sp>
  </cdr:relSizeAnchor>
  <cdr:relSizeAnchor xmlns:cdr="http://schemas.openxmlformats.org/drawingml/2006/chartDrawing">
    <cdr:from>
      <cdr:x>0.94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05775" y="1581150"/>
          <a:ext cx="514350" cy="2247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Volt/ 450 Amp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 C</a:t>
          </a:r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4"/>
  <sheetViews>
    <sheetView workbookViewId="0">
      <pane ySplit="2" topLeftCell="A24" activePane="bottomLeft" state="frozen"/>
      <selection pane="bottomLeft" activeCell="A46" sqref="A46:XFD4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47.56</v>
      </c>
      <c r="B3">
        <v>110.1</v>
      </c>
      <c r="C3">
        <v>449.2</v>
      </c>
      <c r="D3">
        <v>118</v>
      </c>
      <c r="E3">
        <v>61.8</v>
      </c>
      <c r="F3" s="8">
        <f t="shared" ref="F3:F63" si="0">(D3*E3)/9507</f>
        <v>0.76705585358157147</v>
      </c>
      <c r="G3" s="7">
        <f t="shared" ref="G3:G63" si="1">SUM(E3*0.7375)</f>
        <v>45.577500000000001</v>
      </c>
      <c r="H3" s="7">
        <f t="shared" ref="H3:H63" si="2">SUM(D3*G3)/5252</f>
        <v>1.0240184691546079</v>
      </c>
      <c r="I3" s="9"/>
      <c r="J3" s="5"/>
      <c r="L3" s="4"/>
      <c r="M3" s="4"/>
      <c r="N3" s="4"/>
    </row>
    <row r="4" spans="1:14" s="3" customFormat="1" ht="12.75" customHeight="1">
      <c r="A4">
        <v>47.56</v>
      </c>
      <c r="B4">
        <v>108.4</v>
      </c>
      <c r="C4">
        <v>448.6</v>
      </c>
      <c r="D4">
        <v>226</v>
      </c>
      <c r="E4">
        <v>60.6</v>
      </c>
      <c r="F4" s="8">
        <f t="shared" si="0"/>
        <v>1.440580624802777</v>
      </c>
      <c r="G4" s="7">
        <f t="shared" si="1"/>
        <v>44.692500000000003</v>
      </c>
      <c r="H4" s="7">
        <f t="shared" si="2"/>
        <v>1.923173076923077</v>
      </c>
      <c r="I4" s="9"/>
      <c r="J4" s="5"/>
      <c r="L4" s="4"/>
      <c r="M4" s="4"/>
      <c r="N4" s="4"/>
    </row>
    <row r="5" spans="1:14" s="3" customFormat="1" ht="12.75" customHeight="1">
      <c r="A5">
        <v>47.41</v>
      </c>
      <c r="B5">
        <v>124.2</v>
      </c>
      <c r="C5">
        <v>449.4</v>
      </c>
      <c r="D5">
        <v>392</v>
      </c>
      <c r="E5">
        <v>60.6</v>
      </c>
      <c r="F5" s="8">
        <f t="shared" si="0"/>
        <v>2.4987062164720735</v>
      </c>
      <c r="G5" s="7">
        <f t="shared" si="1"/>
        <v>44.692500000000003</v>
      </c>
      <c r="H5" s="7">
        <f t="shared" si="2"/>
        <v>3.3357692307692313</v>
      </c>
      <c r="I5" s="9"/>
      <c r="J5" s="5"/>
      <c r="L5" s="4"/>
      <c r="M5" s="4"/>
      <c r="N5" s="4"/>
    </row>
    <row r="6" spans="1:14" s="3" customFormat="1" ht="12.75" customHeight="1">
      <c r="A6">
        <v>47.34</v>
      </c>
      <c r="B6">
        <v>147.69999999999999</v>
      </c>
      <c r="C6">
        <v>445.9</v>
      </c>
      <c r="D6">
        <v>543</v>
      </c>
      <c r="E6">
        <v>60.6</v>
      </c>
      <c r="F6" s="8">
        <f t="shared" si="0"/>
        <v>3.4612180498579996</v>
      </c>
      <c r="G6" s="7">
        <f t="shared" si="1"/>
        <v>44.692500000000003</v>
      </c>
      <c r="H6" s="7">
        <f t="shared" si="2"/>
        <v>4.6207211538461541</v>
      </c>
      <c r="I6" s="9"/>
      <c r="J6" s="5"/>
      <c r="L6" s="4"/>
      <c r="M6" s="4"/>
      <c r="N6" s="4"/>
    </row>
    <row r="7" spans="1:14">
      <c r="A7">
        <v>47.27</v>
      </c>
      <c r="B7">
        <v>169.5</v>
      </c>
      <c r="C7">
        <v>447.2</v>
      </c>
      <c r="D7">
        <v>685</v>
      </c>
      <c r="E7">
        <v>59.4</v>
      </c>
      <c r="F7" s="8">
        <f t="shared" si="0"/>
        <v>4.2798990217734305</v>
      </c>
      <c r="G7" s="7">
        <f t="shared" si="1"/>
        <v>43.807500000000005</v>
      </c>
      <c r="H7" s="7">
        <f t="shared" si="2"/>
        <v>5.71365908225438</v>
      </c>
      <c r="J7"/>
      <c r="L7"/>
      <c r="M7"/>
    </row>
    <row r="8" spans="1:14">
      <c r="A8">
        <v>47.12</v>
      </c>
      <c r="B8">
        <v>189.8</v>
      </c>
      <c r="C8">
        <v>449.7</v>
      </c>
      <c r="D8">
        <v>836</v>
      </c>
      <c r="E8">
        <v>59.4</v>
      </c>
      <c r="F8" s="8">
        <f t="shared" si="0"/>
        <v>5.2233512148942882</v>
      </c>
      <c r="G8" s="7">
        <f t="shared" si="1"/>
        <v>43.807500000000005</v>
      </c>
      <c r="H8" s="7">
        <f t="shared" si="2"/>
        <v>6.9731664127951269</v>
      </c>
      <c r="J8"/>
      <c r="L8"/>
      <c r="M8"/>
    </row>
    <row r="9" spans="1:14">
      <c r="A9">
        <v>46.9</v>
      </c>
      <c r="B9">
        <v>211</v>
      </c>
      <c r="C9">
        <v>448.7</v>
      </c>
      <c r="D9">
        <v>992</v>
      </c>
      <c r="E9">
        <v>59.4</v>
      </c>
      <c r="F9" s="8">
        <f t="shared" si="0"/>
        <v>6.198043546860208</v>
      </c>
      <c r="G9" s="7">
        <f t="shared" si="1"/>
        <v>43.807500000000005</v>
      </c>
      <c r="H9" s="7">
        <f t="shared" si="2"/>
        <v>8.2743792840822561</v>
      </c>
      <c r="J9"/>
      <c r="L9"/>
      <c r="M9"/>
    </row>
    <row r="10" spans="1:14">
      <c r="A10">
        <v>46.82</v>
      </c>
      <c r="B10">
        <v>233.9</v>
      </c>
      <c r="C10">
        <v>449</v>
      </c>
      <c r="D10">
        <v>1141</v>
      </c>
      <c r="E10">
        <v>59.4</v>
      </c>
      <c r="F10" s="8">
        <f t="shared" si="0"/>
        <v>7.1289996844430412</v>
      </c>
      <c r="G10" s="7">
        <f t="shared" si="1"/>
        <v>43.807500000000005</v>
      </c>
      <c r="H10" s="7">
        <f t="shared" si="2"/>
        <v>9.5172043983244485</v>
      </c>
      <c r="J10"/>
      <c r="L10"/>
      <c r="M10"/>
    </row>
    <row r="11" spans="1:14">
      <c r="A11">
        <v>46.75</v>
      </c>
      <c r="B11">
        <v>255.7</v>
      </c>
      <c r="C11">
        <v>450.2</v>
      </c>
      <c r="D11">
        <v>1289</v>
      </c>
      <c r="E11">
        <v>59.4</v>
      </c>
      <c r="F11" s="8">
        <f t="shared" si="0"/>
        <v>8.0537077942568622</v>
      </c>
      <c r="G11" s="7">
        <f t="shared" si="1"/>
        <v>43.807500000000005</v>
      </c>
      <c r="H11" s="7">
        <f t="shared" si="2"/>
        <v>10.751688404417367</v>
      </c>
      <c r="J11"/>
      <c r="L11"/>
      <c r="M11"/>
    </row>
    <row r="12" spans="1:14">
      <c r="A12">
        <v>46.53</v>
      </c>
      <c r="B12">
        <v>277.7</v>
      </c>
      <c r="C12">
        <v>448.5</v>
      </c>
      <c r="D12">
        <v>1440</v>
      </c>
      <c r="E12">
        <v>59.4</v>
      </c>
      <c r="F12" s="8">
        <f t="shared" si="0"/>
        <v>8.9971599873777208</v>
      </c>
      <c r="G12" s="7">
        <f t="shared" si="1"/>
        <v>43.807500000000005</v>
      </c>
      <c r="H12" s="7">
        <f t="shared" si="2"/>
        <v>12.011195734958111</v>
      </c>
      <c r="J12"/>
      <c r="L12"/>
      <c r="M12"/>
    </row>
    <row r="13" spans="1:14">
      <c r="A13">
        <v>46.31</v>
      </c>
      <c r="B13">
        <v>300</v>
      </c>
      <c r="C13">
        <v>448.5</v>
      </c>
      <c r="D13">
        <v>1599</v>
      </c>
      <c r="E13">
        <v>59.4</v>
      </c>
      <c r="F13" s="8">
        <f t="shared" si="0"/>
        <v>9.9905964026506773</v>
      </c>
      <c r="G13" s="7">
        <f t="shared" si="1"/>
        <v>43.807500000000005</v>
      </c>
      <c r="H13" s="7">
        <f t="shared" si="2"/>
        <v>13.33743193069307</v>
      </c>
      <c r="J13"/>
      <c r="L13"/>
      <c r="M13"/>
    </row>
    <row r="14" spans="1:14">
      <c r="A14">
        <v>46.31</v>
      </c>
      <c r="B14">
        <v>325.60000000000002</v>
      </c>
      <c r="C14">
        <v>445.1</v>
      </c>
      <c r="D14">
        <v>1745</v>
      </c>
      <c r="E14">
        <v>59.4</v>
      </c>
      <c r="F14" s="8">
        <f t="shared" si="0"/>
        <v>10.902808456926476</v>
      </c>
      <c r="G14" s="7">
        <f t="shared" si="1"/>
        <v>43.807500000000005</v>
      </c>
      <c r="H14" s="7">
        <f t="shared" si="2"/>
        <v>14.555233720487434</v>
      </c>
      <c r="J14"/>
      <c r="L14"/>
      <c r="M14"/>
    </row>
    <row r="15" spans="1:14">
      <c r="A15">
        <v>46.16</v>
      </c>
      <c r="B15">
        <v>348.5</v>
      </c>
      <c r="C15">
        <v>448.3</v>
      </c>
      <c r="D15">
        <v>1897</v>
      </c>
      <c r="E15">
        <v>59.4</v>
      </c>
      <c r="F15" s="8">
        <f t="shared" si="0"/>
        <v>11.852508677816346</v>
      </c>
      <c r="G15" s="7">
        <f t="shared" si="1"/>
        <v>43.807500000000005</v>
      </c>
      <c r="H15" s="7">
        <f t="shared" si="2"/>
        <v>15.823082159177458</v>
      </c>
      <c r="J15"/>
      <c r="L15"/>
      <c r="M15"/>
    </row>
    <row r="16" spans="1:14">
      <c r="A16">
        <v>46.01</v>
      </c>
      <c r="B16">
        <v>369.7</v>
      </c>
      <c r="C16">
        <v>449.4</v>
      </c>
      <c r="D16">
        <v>2048</v>
      </c>
      <c r="E16">
        <v>59.4</v>
      </c>
      <c r="F16" s="8">
        <f t="shared" si="0"/>
        <v>12.795960870937204</v>
      </c>
      <c r="G16" s="7">
        <f t="shared" si="1"/>
        <v>43.807500000000005</v>
      </c>
      <c r="H16" s="7">
        <f t="shared" si="2"/>
        <v>17.082589489718206</v>
      </c>
      <c r="J16"/>
      <c r="L16"/>
      <c r="M16"/>
    </row>
    <row r="17" spans="1:14">
      <c r="A17">
        <v>45.87</v>
      </c>
      <c r="B17">
        <v>391.7</v>
      </c>
      <c r="C17">
        <v>445.6</v>
      </c>
      <c r="D17">
        <v>2198</v>
      </c>
      <c r="E17">
        <v>59.4</v>
      </c>
      <c r="F17" s="8">
        <f t="shared" si="0"/>
        <v>13.73316503628905</v>
      </c>
      <c r="G17" s="7">
        <f t="shared" si="1"/>
        <v>43.807500000000005</v>
      </c>
      <c r="H17" s="7">
        <f t="shared" si="2"/>
        <v>18.333755712109674</v>
      </c>
      <c r="J17"/>
      <c r="L17"/>
      <c r="M17"/>
    </row>
    <row r="18" spans="1:14">
      <c r="A18">
        <v>45.79</v>
      </c>
      <c r="B18">
        <v>408.6</v>
      </c>
      <c r="C18">
        <v>449.1</v>
      </c>
      <c r="D18">
        <v>2345</v>
      </c>
      <c r="E18">
        <v>58.4</v>
      </c>
      <c r="F18" s="8">
        <f t="shared" si="0"/>
        <v>14.404964762806353</v>
      </c>
      <c r="G18" s="7">
        <f t="shared" si="1"/>
        <v>43.07</v>
      </c>
      <c r="H18" s="7">
        <f t="shared" si="2"/>
        <v>19.230607387661841</v>
      </c>
      <c r="J18"/>
      <c r="L18"/>
      <c r="M18"/>
      <c r="N18"/>
    </row>
    <row r="19" spans="1:14">
      <c r="A19">
        <v>45.57</v>
      </c>
      <c r="B19">
        <v>426.7</v>
      </c>
      <c r="C19">
        <v>451.8</v>
      </c>
      <c r="D19">
        <v>2497</v>
      </c>
      <c r="E19">
        <v>57.2</v>
      </c>
      <c r="F19" s="8">
        <f t="shared" si="0"/>
        <v>15.023498474808035</v>
      </c>
      <c r="G19" s="7">
        <f t="shared" si="1"/>
        <v>42.185000000000002</v>
      </c>
      <c r="H19" s="7">
        <f t="shared" si="2"/>
        <v>20.056349009900991</v>
      </c>
      <c r="J19"/>
      <c r="L19"/>
      <c r="M19"/>
      <c r="N19"/>
    </row>
    <row r="20" spans="1:14">
      <c r="A20">
        <v>45.42</v>
      </c>
      <c r="B20">
        <v>448.3</v>
      </c>
      <c r="C20">
        <v>450.4</v>
      </c>
      <c r="D20">
        <v>2650</v>
      </c>
      <c r="E20">
        <v>57.2</v>
      </c>
      <c r="F20" s="8">
        <f t="shared" si="0"/>
        <v>15.944041232775849</v>
      </c>
      <c r="G20" s="7">
        <f t="shared" si="1"/>
        <v>42.185000000000002</v>
      </c>
      <c r="H20" s="7">
        <f t="shared" si="2"/>
        <v>21.285272277227723</v>
      </c>
      <c r="J20"/>
      <c r="L20"/>
      <c r="M20"/>
      <c r="N20"/>
    </row>
    <row r="21" spans="1:14">
      <c r="A21">
        <v>45.35</v>
      </c>
      <c r="B21">
        <v>466.2</v>
      </c>
      <c r="C21">
        <v>449.9</v>
      </c>
      <c r="D21">
        <v>2799</v>
      </c>
      <c r="E21">
        <v>56</v>
      </c>
      <c r="F21" s="8">
        <f t="shared" si="0"/>
        <v>16.487219943199747</v>
      </c>
      <c r="G21" s="7">
        <f t="shared" si="1"/>
        <v>41.300000000000004</v>
      </c>
      <c r="H21" s="7">
        <f t="shared" si="2"/>
        <v>22.010415079969537</v>
      </c>
      <c r="J21"/>
      <c r="L21"/>
      <c r="M21"/>
      <c r="N21"/>
    </row>
    <row r="22" spans="1:14">
      <c r="A22">
        <v>45.42</v>
      </c>
      <c r="B22">
        <v>484.9</v>
      </c>
      <c r="C22">
        <v>446</v>
      </c>
      <c r="D22">
        <v>2941</v>
      </c>
      <c r="E22">
        <v>56</v>
      </c>
      <c r="F22" s="8">
        <f t="shared" si="0"/>
        <v>17.323656253287051</v>
      </c>
      <c r="G22" s="7">
        <f t="shared" si="1"/>
        <v>41.300000000000004</v>
      </c>
      <c r="H22" s="7">
        <f t="shared" si="2"/>
        <v>23.127056359482104</v>
      </c>
      <c r="J22"/>
      <c r="L22"/>
      <c r="M22"/>
      <c r="N22"/>
    </row>
    <row r="23" spans="1:14">
      <c r="A23">
        <v>45.28</v>
      </c>
      <c r="B23">
        <v>488</v>
      </c>
      <c r="C23">
        <v>446.4</v>
      </c>
      <c r="D23">
        <v>3082</v>
      </c>
      <c r="E23">
        <v>53.8</v>
      </c>
      <c r="F23" s="8">
        <f t="shared" si="0"/>
        <v>17.441001367413481</v>
      </c>
      <c r="G23" s="7">
        <f t="shared" si="1"/>
        <v>39.677500000000002</v>
      </c>
      <c r="H23" s="7">
        <f t="shared" si="2"/>
        <v>23.28371191926885</v>
      </c>
      <c r="J23"/>
      <c r="L23"/>
      <c r="M23"/>
      <c r="N23"/>
    </row>
    <row r="24" spans="1:14">
      <c r="A24">
        <v>45.13</v>
      </c>
      <c r="B24">
        <v>485.5</v>
      </c>
      <c r="C24">
        <v>453</v>
      </c>
      <c r="D24">
        <v>3229</v>
      </c>
      <c r="E24">
        <v>50.4</v>
      </c>
      <c r="F24" s="8">
        <f t="shared" si="0"/>
        <v>17.118081413695172</v>
      </c>
      <c r="G24" s="7">
        <f t="shared" si="1"/>
        <v>37.17</v>
      </c>
      <c r="H24" s="7">
        <f t="shared" si="2"/>
        <v>22.85261424219345</v>
      </c>
      <c r="J24"/>
      <c r="L24"/>
      <c r="M24"/>
      <c r="N24"/>
    </row>
    <row r="25" spans="1:14">
      <c r="A25">
        <v>45.05</v>
      </c>
      <c r="B25">
        <v>481.6</v>
      </c>
      <c r="C25">
        <v>447.2</v>
      </c>
      <c r="D25">
        <v>3375</v>
      </c>
      <c r="E25">
        <v>48.2</v>
      </c>
      <c r="F25" s="8">
        <f t="shared" si="0"/>
        <v>17.111076049226885</v>
      </c>
      <c r="G25" s="7">
        <f t="shared" si="1"/>
        <v>35.547500000000007</v>
      </c>
      <c r="H25" s="7">
        <f t="shared" si="2"/>
        <v>22.843262090632145</v>
      </c>
      <c r="J25"/>
      <c r="L25"/>
      <c r="M25"/>
      <c r="N25"/>
    </row>
    <row r="26" spans="1:14">
      <c r="A26">
        <v>45.05</v>
      </c>
      <c r="B26">
        <v>472.6</v>
      </c>
      <c r="C26">
        <v>444.3</v>
      </c>
      <c r="D26">
        <v>3524</v>
      </c>
      <c r="E26">
        <v>44.8</v>
      </c>
      <c r="F26" s="8">
        <f t="shared" si="0"/>
        <v>16.606205953507938</v>
      </c>
      <c r="G26" s="7">
        <f t="shared" si="1"/>
        <v>33.04</v>
      </c>
      <c r="H26" s="7">
        <f t="shared" si="2"/>
        <v>22.169261233815689</v>
      </c>
      <c r="J26"/>
      <c r="L26"/>
      <c r="M26"/>
      <c r="N26"/>
    </row>
    <row r="27" spans="1:14">
      <c r="A27">
        <v>45.13</v>
      </c>
      <c r="B27">
        <v>460</v>
      </c>
      <c r="C27">
        <v>435.7</v>
      </c>
      <c r="D27">
        <v>3673</v>
      </c>
      <c r="E27">
        <v>41.4</v>
      </c>
      <c r="F27" s="8">
        <f t="shared" si="0"/>
        <v>15.994761754496684</v>
      </c>
      <c r="G27" s="7">
        <f t="shared" si="1"/>
        <v>30.532500000000002</v>
      </c>
      <c r="H27" s="7">
        <f t="shared" si="2"/>
        <v>21.352984101294748</v>
      </c>
      <c r="J27"/>
      <c r="L27"/>
      <c r="M27"/>
      <c r="N27"/>
    </row>
    <row r="28" spans="1:14">
      <c r="A28">
        <v>44.91</v>
      </c>
      <c r="B28">
        <v>446.7</v>
      </c>
      <c r="C28">
        <v>423.7</v>
      </c>
      <c r="D28">
        <v>3819</v>
      </c>
      <c r="E28">
        <v>38</v>
      </c>
      <c r="F28" s="8">
        <f t="shared" si="0"/>
        <v>15.264752287787946</v>
      </c>
      <c r="G28" s="7">
        <f t="shared" si="1"/>
        <v>28.025000000000002</v>
      </c>
      <c r="H28" s="7">
        <f t="shared" si="2"/>
        <v>20.378422505712109</v>
      </c>
      <c r="J28"/>
      <c r="L28"/>
      <c r="M28"/>
      <c r="N28"/>
    </row>
    <row r="29" spans="1:14">
      <c r="A29">
        <v>45.05</v>
      </c>
      <c r="B29">
        <v>432.5</v>
      </c>
      <c r="C29">
        <v>410.6</v>
      </c>
      <c r="D29">
        <v>3974</v>
      </c>
      <c r="E29">
        <v>35.6</v>
      </c>
      <c r="F29" s="8">
        <f t="shared" si="0"/>
        <v>14.881077101083411</v>
      </c>
      <c r="G29" s="7">
        <f t="shared" si="1"/>
        <v>26.255000000000003</v>
      </c>
      <c r="H29" s="7">
        <f t="shared" si="2"/>
        <v>19.866216679360246</v>
      </c>
      <c r="J29"/>
      <c r="L29"/>
      <c r="M29"/>
      <c r="N29"/>
    </row>
    <row r="30" spans="1:14">
      <c r="A30">
        <v>45.13</v>
      </c>
      <c r="B30">
        <v>415</v>
      </c>
      <c r="C30">
        <v>394.8</v>
      </c>
      <c r="D30">
        <v>4122</v>
      </c>
      <c r="E30">
        <v>33.4</v>
      </c>
      <c r="F30" s="8">
        <f t="shared" si="0"/>
        <v>14.481413695171977</v>
      </c>
      <c r="G30" s="7">
        <f t="shared" si="1"/>
        <v>24.6325</v>
      </c>
      <c r="H30" s="7">
        <f t="shared" si="2"/>
        <v>19.332666603198781</v>
      </c>
      <c r="J30"/>
      <c r="L30"/>
      <c r="M30"/>
      <c r="N30"/>
    </row>
    <row r="31" spans="1:14">
      <c r="A31">
        <v>45.2</v>
      </c>
      <c r="B31">
        <v>400.1</v>
      </c>
      <c r="C31">
        <v>381.7</v>
      </c>
      <c r="D31">
        <v>4278</v>
      </c>
      <c r="E31">
        <v>31.2</v>
      </c>
      <c r="F31" s="8">
        <f t="shared" si="0"/>
        <v>14.039507731145472</v>
      </c>
      <c r="G31" s="7">
        <f t="shared" si="1"/>
        <v>23.01</v>
      </c>
      <c r="H31" s="7">
        <f t="shared" si="2"/>
        <v>18.742722772277229</v>
      </c>
      <c r="J31"/>
      <c r="L31"/>
      <c r="M31"/>
      <c r="N31"/>
    </row>
    <row r="32" spans="1:14">
      <c r="A32">
        <v>45.28</v>
      </c>
      <c r="B32">
        <v>384.6</v>
      </c>
      <c r="C32">
        <v>366.1</v>
      </c>
      <c r="D32">
        <v>4428</v>
      </c>
      <c r="E32">
        <v>28.8</v>
      </c>
      <c r="F32" s="8">
        <f t="shared" si="0"/>
        <v>13.413947617544968</v>
      </c>
      <c r="G32" s="7">
        <f t="shared" si="1"/>
        <v>21.240000000000002</v>
      </c>
      <c r="H32" s="7">
        <f t="shared" si="2"/>
        <v>17.90760091393755</v>
      </c>
      <c r="J32"/>
      <c r="L32"/>
      <c r="M32"/>
      <c r="N32"/>
    </row>
    <row r="33" spans="1:14">
      <c r="A33">
        <v>45.35</v>
      </c>
      <c r="B33">
        <v>371.6</v>
      </c>
      <c r="C33">
        <v>352.4</v>
      </c>
      <c r="D33">
        <v>4584</v>
      </c>
      <c r="E33">
        <v>26.6</v>
      </c>
      <c r="F33" s="8">
        <f t="shared" si="0"/>
        <v>12.825749447775324</v>
      </c>
      <c r="G33" s="7">
        <f t="shared" si="1"/>
        <v>19.617500000000003</v>
      </c>
      <c r="H33" s="7">
        <f t="shared" si="2"/>
        <v>17.122357197258189</v>
      </c>
      <c r="J33"/>
      <c r="L33"/>
      <c r="M33"/>
      <c r="N33"/>
    </row>
    <row r="34" spans="1:14">
      <c r="A34">
        <v>45.2</v>
      </c>
      <c r="B34">
        <v>351.1</v>
      </c>
      <c r="C34">
        <v>340.7</v>
      </c>
      <c r="D34">
        <v>4740</v>
      </c>
      <c r="E34">
        <v>24.4</v>
      </c>
      <c r="F34" s="8">
        <f t="shared" si="0"/>
        <v>12.165351846008205</v>
      </c>
      <c r="G34" s="7">
        <f t="shared" si="1"/>
        <v>17.995000000000001</v>
      </c>
      <c r="H34" s="7">
        <f t="shared" si="2"/>
        <v>16.240727341964966</v>
      </c>
      <c r="J34"/>
      <c r="L34"/>
      <c r="M34"/>
      <c r="N34"/>
    </row>
    <row r="35" spans="1:14">
      <c r="A35">
        <v>45.13</v>
      </c>
      <c r="B35">
        <v>340</v>
      </c>
      <c r="C35">
        <v>333.3</v>
      </c>
      <c r="D35">
        <v>4894</v>
      </c>
      <c r="E35">
        <v>23.2</v>
      </c>
      <c r="F35" s="8">
        <f t="shared" si="0"/>
        <v>11.942863153465867</v>
      </c>
      <c r="G35" s="7">
        <f t="shared" si="1"/>
        <v>17.11</v>
      </c>
      <c r="H35" s="7">
        <f t="shared" si="2"/>
        <v>15.943705255140898</v>
      </c>
      <c r="J35"/>
      <c r="L35"/>
      <c r="M35"/>
      <c r="N35"/>
    </row>
    <row r="36" spans="1:14">
      <c r="A36">
        <v>45.05</v>
      </c>
      <c r="B36">
        <v>329.4</v>
      </c>
      <c r="C36">
        <v>321.5</v>
      </c>
      <c r="D36">
        <v>5048</v>
      </c>
      <c r="E36">
        <v>21</v>
      </c>
      <c r="F36" s="8">
        <f t="shared" si="0"/>
        <v>11.150520668980752</v>
      </c>
      <c r="G36" s="7">
        <f t="shared" si="1"/>
        <v>15.487500000000001</v>
      </c>
      <c r="H36" s="7">
        <f t="shared" si="2"/>
        <v>14.885929169840063</v>
      </c>
      <c r="J36"/>
      <c r="L36"/>
      <c r="M36"/>
      <c r="N36"/>
    </row>
    <row r="37" spans="1:14">
      <c r="A37">
        <v>45.05</v>
      </c>
      <c r="B37">
        <v>317.8</v>
      </c>
      <c r="C37">
        <v>312.2</v>
      </c>
      <c r="D37">
        <v>5207</v>
      </c>
      <c r="E37">
        <v>19.8</v>
      </c>
      <c r="F37" s="8">
        <f t="shared" si="0"/>
        <v>10.84449353108236</v>
      </c>
      <c r="G37" s="7">
        <f t="shared" si="1"/>
        <v>14.602500000000001</v>
      </c>
      <c r="H37" s="7">
        <f t="shared" si="2"/>
        <v>14.477383377760853</v>
      </c>
      <c r="J37"/>
      <c r="L37"/>
      <c r="M37"/>
      <c r="N37"/>
    </row>
    <row r="38" spans="1:14">
      <c r="A38">
        <v>45.05</v>
      </c>
      <c r="B38">
        <v>308.3</v>
      </c>
      <c r="C38">
        <v>305.8</v>
      </c>
      <c r="D38">
        <v>5352</v>
      </c>
      <c r="E38">
        <v>18.600000000000001</v>
      </c>
      <c r="F38" s="8">
        <f t="shared" si="0"/>
        <v>10.470937204165352</v>
      </c>
      <c r="G38" s="7">
        <f t="shared" si="1"/>
        <v>13.717500000000001</v>
      </c>
      <c r="H38" s="7">
        <f t="shared" si="2"/>
        <v>13.978686214775326</v>
      </c>
      <c r="J38"/>
      <c r="L38"/>
      <c r="M38"/>
      <c r="N38"/>
    </row>
    <row r="39" spans="1:14">
      <c r="A39">
        <v>45.05</v>
      </c>
      <c r="B39">
        <v>297.2</v>
      </c>
      <c r="C39">
        <v>296.8</v>
      </c>
      <c r="D39">
        <v>5507</v>
      </c>
      <c r="E39">
        <v>17.600000000000001</v>
      </c>
      <c r="F39" s="8">
        <f t="shared" si="0"/>
        <v>10.194930051540972</v>
      </c>
      <c r="G39" s="7">
        <f t="shared" si="1"/>
        <v>12.980000000000002</v>
      </c>
      <c r="H39" s="7">
        <f t="shared" si="2"/>
        <v>13.610217060167559</v>
      </c>
      <c r="J39"/>
      <c r="L39"/>
      <c r="M39"/>
      <c r="N39"/>
    </row>
    <row r="40" spans="1:14">
      <c r="A40">
        <v>45.05</v>
      </c>
      <c r="B40">
        <v>287.2</v>
      </c>
      <c r="C40">
        <v>288.5</v>
      </c>
      <c r="D40">
        <v>5659</v>
      </c>
      <c r="E40">
        <v>16.399999999999999</v>
      </c>
      <c r="F40" s="8">
        <f t="shared" si="0"/>
        <v>9.7620279793836104</v>
      </c>
      <c r="G40" s="7">
        <f t="shared" si="1"/>
        <v>12.094999999999999</v>
      </c>
      <c r="H40" s="7">
        <f t="shared" si="2"/>
        <v>13.032293412033511</v>
      </c>
      <c r="J40"/>
      <c r="L40"/>
      <c r="M40"/>
      <c r="N40"/>
    </row>
    <row r="41" spans="1:14">
      <c r="A41">
        <v>45.05</v>
      </c>
      <c r="B41">
        <v>279.5</v>
      </c>
      <c r="C41">
        <v>277</v>
      </c>
      <c r="D41">
        <v>5817</v>
      </c>
      <c r="E41">
        <v>15.2</v>
      </c>
      <c r="F41" s="8">
        <f t="shared" si="0"/>
        <v>9.3003471126538333</v>
      </c>
      <c r="G41" s="7">
        <f t="shared" si="1"/>
        <v>11.21</v>
      </c>
      <c r="H41" s="7">
        <f t="shared" si="2"/>
        <v>12.415950114242195</v>
      </c>
      <c r="J41"/>
      <c r="L41"/>
      <c r="M41"/>
      <c r="N41"/>
    </row>
    <row r="42" spans="1:14">
      <c r="A42">
        <v>44.98</v>
      </c>
      <c r="B42">
        <v>269.8</v>
      </c>
      <c r="C42">
        <v>269.7</v>
      </c>
      <c r="D42">
        <v>5959</v>
      </c>
      <c r="E42">
        <v>14.2</v>
      </c>
      <c r="F42" s="8">
        <f t="shared" si="0"/>
        <v>8.9005785210897237</v>
      </c>
      <c r="G42" s="7">
        <f t="shared" si="1"/>
        <v>10.4725</v>
      </c>
      <c r="H42" s="7">
        <f t="shared" si="2"/>
        <v>11.882259615384616</v>
      </c>
      <c r="J42"/>
      <c r="L42"/>
      <c r="M42"/>
      <c r="N42"/>
    </row>
    <row r="43" spans="1:14">
      <c r="A43">
        <v>44.98</v>
      </c>
      <c r="B43">
        <v>253.6</v>
      </c>
      <c r="C43">
        <v>249.1</v>
      </c>
      <c r="D43">
        <v>6266</v>
      </c>
      <c r="E43">
        <v>13</v>
      </c>
      <c r="F43" s="8">
        <f t="shared" si="0"/>
        <v>8.5682128957610182</v>
      </c>
      <c r="G43" s="7">
        <f t="shared" si="1"/>
        <v>9.5875000000000004</v>
      </c>
      <c r="H43" s="7">
        <f t="shared" si="2"/>
        <v>11.438551980198021</v>
      </c>
      <c r="J43"/>
      <c r="L43"/>
      <c r="M43"/>
      <c r="N43"/>
    </row>
    <row r="44" spans="1:14">
      <c r="A44">
        <v>44.83</v>
      </c>
      <c r="B44">
        <v>239</v>
      </c>
      <c r="C44">
        <v>246.4</v>
      </c>
      <c r="D44">
        <v>6558</v>
      </c>
      <c r="E44">
        <v>11.8</v>
      </c>
      <c r="F44" s="8">
        <f t="shared" si="0"/>
        <v>8.1397286210160935</v>
      </c>
      <c r="G44" s="7">
        <f t="shared" si="1"/>
        <v>8.7025000000000006</v>
      </c>
      <c r="H44" s="7">
        <f t="shared" si="2"/>
        <v>10.866526085300839</v>
      </c>
      <c r="J44"/>
      <c r="L44"/>
      <c r="M44"/>
      <c r="N44"/>
    </row>
    <row r="45" spans="1:14">
      <c r="A45">
        <v>44.83</v>
      </c>
      <c r="B45">
        <v>232.5</v>
      </c>
      <c r="C45">
        <v>240.4</v>
      </c>
      <c r="D45">
        <v>6704</v>
      </c>
      <c r="E45">
        <v>10.8</v>
      </c>
      <c r="F45" s="8">
        <f t="shared" si="0"/>
        <v>7.6157778479015477</v>
      </c>
      <c r="G45" s="7">
        <f t="shared" si="1"/>
        <v>7.9650000000000007</v>
      </c>
      <c r="H45" s="7">
        <f t="shared" si="2"/>
        <v>10.167052551408988</v>
      </c>
      <c r="J45"/>
      <c r="L45"/>
      <c r="M45"/>
      <c r="N45"/>
    </row>
    <row r="46" spans="1:14">
      <c r="A46">
        <v>44.61</v>
      </c>
      <c r="B46">
        <v>220.8</v>
      </c>
      <c r="C46">
        <v>225.3</v>
      </c>
      <c r="D46">
        <v>6986</v>
      </c>
      <c r="E46">
        <v>9.6</v>
      </c>
      <c r="F46" s="8">
        <f t="shared" si="0"/>
        <v>7.054338908172924</v>
      </c>
      <c r="G46" s="7">
        <f t="shared" si="1"/>
        <v>7.08</v>
      </c>
      <c r="H46" s="7">
        <f t="shared" si="2"/>
        <v>9.4175323686214778</v>
      </c>
      <c r="J46"/>
      <c r="L46"/>
      <c r="M46"/>
      <c r="N46"/>
    </row>
    <row r="47" spans="1:14">
      <c r="A47">
        <v>44.1</v>
      </c>
      <c r="B47">
        <v>213.8</v>
      </c>
      <c r="C47">
        <v>214.3</v>
      </c>
      <c r="D47">
        <v>7149</v>
      </c>
      <c r="E47">
        <v>8.4</v>
      </c>
      <c r="F47" s="8">
        <f t="shared" si="0"/>
        <v>6.3165667402966239</v>
      </c>
      <c r="G47" s="7">
        <f t="shared" si="1"/>
        <v>6.1950000000000003</v>
      </c>
      <c r="H47" s="7">
        <f t="shared" si="2"/>
        <v>8.4326075780654985</v>
      </c>
      <c r="J47"/>
      <c r="L47"/>
      <c r="M47"/>
      <c r="N47"/>
    </row>
    <row r="48" spans="1:14">
      <c r="A48">
        <v>43.87</v>
      </c>
      <c r="B48">
        <v>204.9</v>
      </c>
      <c r="C48">
        <v>210</v>
      </c>
      <c r="D48">
        <v>7320</v>
      </c>
      <c r="E48">
        <v>8.4</v>
      </c>
      <c r="F48" s="8">
        <f t="shared" si="0"/>
        <v>6.4676554118018306</v>
      </c>
      <c r="G48" s="7">
        <f t="shared" si="1"/>
        <v>6.1950000000000003</v>
      </c>
      <c r="H48" s="7">
        <f t="shared" si="2"/>
        <v>8.6343107387661853</v>
      </c>
      <c r="J48"/>
      <c r="L48"/>
      <c r="M48"/>
      <c r="N48"/>
    </row>
    <row r="49" spans="1:14">
      <c r="A49">
        <v>44.02</v>
      </c>
      <c r="B49">
        <v>196.7</v>
      </c>
      <c r="C49">
        <v>203.8</v>
      </c>
      <c r="D49">
        <v>7483</v>
      </c>
      <c r="E49">
        <v>7.4</v>
      </c>
      <c r="F49" s="8">
        <f t="shared" si="0"/>
        <v>5.8245713684653415</v>
      </c>
      <c r="G49" s="7">
        <f t="shared" si="1"/>
        <v>5.4575000000000005</v>
      </c>
      <c r="H49" s="7">
        <f t="shared" si="2"/>
        <v>7.7757944592536186</v>
      </c>
      <c r="J49"/>
      <c r="L49"/>
      <c r="M49"/>
      <c r="N49"/>
    </row>
    <row r="50" spans="1:14">
      <c r="A50" s="3"/>
      <c r="B50" s="3"/>
      <c r="C50" s="3"/>
      <c r="D50" s="3"/>
      <c r="F50" s="8">
        <f t="shared" si="0"/>
        <v>0</v>
      </c>
      <c r="G50" s="7">
        <f t="shared" si="1"/>
        <v>0</v>
      </c>
      <c r="H50" s="7">
        <f t="shared" si="2"/>
        <v>0</v>
      </c>
      <c r="J50"/>
      <c r="L50"/>
      <c r="M50"/>
      <c r="N50"/>
    </row>
    <row r="51" spans="1:14"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J51"/>
      <c r="L51"/>
      <c r="M51"/>
      <c r="N51"/>
    </row>
    <row r="52" spans="1:14"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J52"/>
      <c r="L52"/>
      <c r="M52"/>
      <c r="N52"/>
    </row>
    <row r="53" spans="1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1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1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1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1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1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1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1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1:14"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J61"/>
      <c r="L61"/>
      <c r="M61"/>
      <c r="N61"/>
    </row>
    <row r="62" spans="1:14"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J62"/>
      <c r="L62"/>
      <c r="M62"/>
      <c r="N62"/>
    </row>
    <row r="63" spans="1:14"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J63"/>
      <c r="L63"/>
      <c r="M63"/>
      <c r="N63"/>
    </row>
    <row r="64" spans="1:14">
      <c r="C64"/>
      <c r="D64"/>
      <c r="E64"/>
      <c r="F64" s="8">
        <f t="shared" ref="F64:F127" si="3">(D64*E64)/9507</f>
        <v>0</v>
      </c>
      <c r="G64" s="7">
        <f t="shared" ref="G64:G127" si="4">SUM(E64*0.7375)</f>
        <v>0</v>
      </c>
      <c r="H64" s="7">
        <f t="shared" ref="H64:H127" si="5">SUM(D64*G64)/5252</f>
        <v>0</v>
      </c>
      <c r="J64"/>
      <c r="L64"/>
      <c r="M64"/>
      <c r="N64"/>
    </row>
    <row r="65" spans="3:14"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J65"/>
      <c r="L65"/>
      <c r="M65"/>
      <c r="N65"/>
    </row>
    <row r="66" spans="3:14"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J125"/>
      <c r="L125"/>
      <c r="M125"/>
      <c r="N125"/>
    </row>
    <row r="126" spans="3:14"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J126"/>
      <c r="L126"/>
      <c r="M126"/>
      <c r="N126"/>
    </row>
    <row r="127" spans="3:14">
      <c r="C127"/>
      <c r="D127"/>
      <c r="E127"/>
      <c r="F127" s="8">
        <f t="shared" si="3"/>
        <v>0</v>
      </c>
      <c r="G127" s="7">
        <f t="shared" si="4"/>
        <v>0</v>
      </c>
      <c r="H127" s="7">
        <f t="shared" si="5"/>
        <v>0</v>
      </c>
      <c r="J127"/>
      <c r="L127"/>
      <c r="M127"/>
      <c r="N127"/>
    </row>
    <row r="128" spans="3:14">
      <c r="C128"/>
      <c r="D128"/>
      <c r="E128"/>
      <c r="F128" s="8">
        <f t="shared" ref="F128:F191" si="6">(D128*E128)/9507</f>
        <v>0</v>
      </c>
      <c r="G128" s="7">
        <f t="shared" ref="G128:G191" si="7">SUM(E128*0.7375)</f>
        <v>0</v>
      </c>
      <c r="H128" s="7">
        <f t="shared" ref="H128:H191" si="8">SUM(D128*G128)/5252</f>
        <v>0</v>
      </c>
      <c r="J128"/>
      <c r="L128"/>
      <c r="M128"/>
      <c r="N128"/>
    </row>
    <row r="129" spans="3:14"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J129"/>
      <c r="L129"/>
      <c r="M129"/>
      <c r="N129"/>
    </row>
    <row r="130" spans="3:14"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  <c r="N189"/>
    </row>
    <row r="190" spans="3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  <c r="N190"/>
    </row>
    <row r="191" spans="3:14">
      <c r="C191"/>
      <c r="D191"/>
      <c r="E191"/>
      <c r="F191" s="8">
        <f t="shared" si="6"/>
        <v>0</v>
      </c>
      <c r="G191" s="7">
        <f t="shared" si="7"/>
        <v>0</v>
      </c>
      <c r="H191" s="7">
        <f t="shared" si="8"/>
        <v>0</v>
      </c>
      <c r="J191"/>
      <c r="L191"/>
      <c r="M191"/>
      <c r="N191"/>
    </row>
    <row r="192" spans="3:14">
      <c r="C192"/>
      <c r="D192"/>
      <c r="E192"/>
      <c r="F192" s="8">
        <f t="shared" ref="F192:F255" si="9">(D192*E192)/9507</f>
        <v>0</v>
      </c>
      <c r="G192" s="7">
        <f t="shared" ref="G192:G255" si="10">SUM(E192*0.7375)</f>
        <v>0</v>
      </c>
      <c r="H192" s="7">
        <f t="shared" ref="H192:H255" si="11">SUM(D192*G192)/5252</f>
        <v>0</v>
      </c>
      <c r="J192"/>
      <c r="L192"/>
      <c r="M192"/>
      <c r="N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si="9"/>
        <v>0</v>
      </c>
      <c r="G253" s="7">
        <f t="shared" si="10"/>
        <v>0</v>
      </c>
      <c r="H253" s="7">
        <f t="shared" si="11"/>
        <v>0</v>
      </c>
      <c r="J253"/>
      <c r="L253"/>
      <c r="M253"/>
      <c r="N253"/>
    </row>
    <row r="254" spans="3:14">
      <c r="C254"/>
      <c r="D254"/>
      <c r="E254"/>
      <c r="F254" s="8">
        <f t="shared" si="9"/>
        <v>0</v>
      </c>
      <c r="G254" s="7">
        <f t="shared" si="10"/>
        <v>0</v>
      </c>
      <c r="H254" s="7">
        <f t="shared" si="11"/>
        <v>0</v>
      </c>
      <c r="J254"/>
      <c r="L254"/>
      <c r="M254"/>
      <c r="N254"/>
    </row>
    <row r="255" spans="3:14">
      <c r="C255"/>
      <c r="D255"/>
      <c r="E255"/>
      <c r="F255" s="8">
        <f t="shared" si="9"/>
        <v>0</v>
      </c>
      <c r="G255" s="7">
        <f t="shared" si="10"/>
        <v>0</v>
      </c>
      <c r="H255" s="7">
        <f t="shared" si="11"/>
        <v>0</v>
      </c>
      <c r="J255"/>
      <c r="L255"/>
      <c r="M255"/>
      <c r="N255"/>
    </row>
    <row r="256" spans="3:14">
      <c r="C256"/>
      <c r="D256"/>
      <c r="E256"/>
      <c r="F256" s="8">
        <f t="shared" ref="F256:F319" si="12">(D256*E256)/9507</f>
        <v>0</v>
      </c>
      <c r="G256" s="7">
        <f t="shared" ref="G256:G319" si="13">SUM(E256*0.7375)</f>
        <v>0</v>
      </c>
      <c r="H256" s="7">
        <f t="shared" ref="H256:H319" si="14">SUM(D256*G256)/5252</f>
        <v>0</v>
      </c>
      <c r="J256"/>
      <c r="L256"/>
      <c r="M256"/>
      <c r="N256"/>
    </row>
    <row r="257" spans="3:14">
      <c r="C257"/>
      <c r="D257"/>
      <c r="E257"/>
      <c r="F257" s="8">
        <f t="shared" si="12"/>
        <v>0</v>
      </c>
      <c r="G257" s="7">
        <f t="shared" si="13"/>
        <v>0</v>
      </c>
      <c r="H257" s="7">
        <f t="shared" si="14"/>
        <v>0</v>
      </c>
      <c r="J257"/>
      <c r="L257"/>
      <c r="M257"/>
      <c r="N257"/>
    </row>
    <row r="258" spans="3:14">
      <c r="C258"/>
      <c r="D258"/>
      <c r="E258"/>
      <c r="F258" s="8">
        <f t="shared" si="12"/>
        <v>0</v>
      </c>
      <c r="G258" s="7">
        <f t="shared" si="13"/>
        <v>0</v>
      </c>
      <c r="H258" s="7">
        <f t="shared" si="14"/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si="12"/>
        <v>0</v>
      </c>
      <c r="G317" s="7">
        <f t="shared" si="13"/>
        <v>0</v>
      </c>
      <c r="H317" s="7">
        <f t="shared" si="14"/>
        <v>0</v>
      </c>
      <c r="J317"/>
      <c r="L317"/>
      <c r="M317"/>
      <c r="N317"/>
    </row>
    <row r="318" spans="3:14">
      <c r="C318"/>
      <c r="D318"/>
      <c r="E318"/>
      <c r="F318" s="8">
        <f t="shared" si="12"/>
        <v>0</v>
      </c>
      <c r="G318" s="7">
        <f t="shared" si="13"/>
        <v>0</v>
      </c>
      <c r="H318" s="7">
        <f t="shared" si="14"/>
        <v>0</v>
      </c>
      <c r="J318"/>
      <c r="L318"/>
      <c r="M318"/>
      <c r="N318"/>
    </row>
    <row r="319" spans="3:14">
      <c r="C319"/>
      <c r="D319"/>
      <c r="E319"/>
      <c r="F319" s="8">
        <f t="shared" si="12"/>
        <v>0</v>
      </c>
      <c r="G319" s="7">
        <f t="shared" si="13"/>
        <v>0</v>
      </c>
      <c r="H319" s="7">
        <f t="shared" si="14"/>
        <v>0</v>
      </c>
      <c r="J319"/>
      <c r="L319"/>
      <c r="M319"/>
      <c r="N319"/>
    </row>
    <row r="320" spans="3:14">
      <c r="C320"/>
      <c r="D320"/>
      <c r="E320"/>
      <c r="F320" s="8">
        <f t="shared" ref="F320:F383" si="15">(D320*E320)/9507</f>
        <v>0</v>
      </c>
      <c r="G320" s="7">
        <f t="shared" ref="G320:G383" si="16">SUM(E320*0.7375)</f>
        <v>0</v>
      </c>
      <c r="H320" s="7">
        <f t="shared" ref="H320:H383" si="17">SUM(D320*G320)/5252</f>
        <v>0</v>
      </c>
      <c r="J320"/>
      <c r="L320"/>
      <c r="M320"/>
      <c r="N320"/>
    </row>
    <row r="321" spans="3:14">
      <c r="C321"/>
      <c r="D321"/>
      <c r="E321"/>
      <c r="F321" s="8">
        <f t="shared" si="15"/>
        <v>0</v>
      </c>
      <c r="G321" s="7">
        <f t="shared" si="16"/>
        <v>0</v>
      </c>
      <c r="H321" s="7">
        <f t="shared" si="17"/>
        <v>0</v>
      </c>
      <c r="J321"/>
      <c r="L321"/>
      <c r="M321"/>
      <c r="N321"/>
    </row>
    <row r="322" spans="3:14">
      <c r="C322"/>
      <c r="D322"/>
      <c r="E322"/>
      <c r="F322" s="8">
        <f t="shared" si="15"/>
        <v>0</v>
      </c>
      <c r="G322" s="7">
        <f t="shared" si="16"/>
        <v>0</v>
      </c>
      <c r="H322" s="7">
        <f t="shared" si="17"/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J355"/>
      <c r="L355"/>
      <c r="M355"/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J356"/>
      <c r="L356"/>
      <c r="M356"/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J357"/>
      <c r="L357"/>
      <c r="M357"/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J367"/>
      <c r="L367"/>
      <c r="M367"/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J368"/>
      <c r="L368"/>
      <c r="M368"/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si="15"/>
        <v>0</v>
      </c>
      <c r="G381" s="7">
        <f t="shared" si="16"/>
        <v>0</v>
      </c>
      <c r="H381" s="7">
        <f t="shared" si="17"/>
        <v>0</v>
      </c>
      <c r="J381"/>
      <c r="L381"/>
      <c r="M381"/>
      <c r="N381"/>
    </row>
    <row r="382" spans="3:14">
      <c r="C382"/>
      <c r="D382"/>
      <c r="E382"/>
      <c r="F382" s="8">
        <f t="shared" si="15"/>
        <v>0</v>
      </c>
      <c r="G382" s="7">
        <f t="shared" si="16"/>
        <v>0</v>
      </c>
      <c r="H382" s="7">
        <f t="shared" si="17"/>
        <v>0</v>
      </c>
      <c r="J382"/>
      <c r="L382"/>
      <c r="M382"/>
      <c r="N382"/>
    </row>
    <row r="383" spans="3:14">
      <c r="C383"/>
      <c r="D383"/>
      <c r="E383"/>
      <c r="F383" s="8">
        <f t="shared" si="15"/>
        <v>0</v>
      </c>
      <c r="G383" s="7">
        <f t="shared" si="16"/>
        <v>0</v>
      </c>
      <c r="H383" s="7">
        <f t="shared" si="17"/>
        <v>0</v>
      </c>
      <c r="J383"/>
      <c r="L383"/>
      <c r="M383"/>
      <c r="N383"/>
    </row>
    <row r="384" spans="3:14">
      <c r="C384"/>
      <c r="D384"/>
      <c r="E384"/>
      <c r="F384" s="8">
        <f t="shared" ref="F384:F447" si="18">(D384*E384)/9507</f>
        <v>0</v>
      </c>
      <c r="G384" s="7">
        <f t="shared" ref="G384:G447" si="19">SUM(E384*0.7375)</f>
        <v>0</v>
      </c>
      <c r="H384" s="7">
        <f t="shared" ref="H384:H447" si="20">SUM(D384*G384)/5252</f>
        <v>0</v>
      </c>
      <c r="J384"/>
      <c r="L384"/>
      <c r="M384"/>
      <c r="N384"/>
    </row>
    <row r="385" spans="3:14">
      <c r="C385"/>
      <c r="D385"/>
      <c r="E385"/>
      <c r="F385" s="8">
        <f t="shared" si="18"/>
        <v>0</v>
      </c>
      <c r="G385" s="7">
        <f t="shared" si="19"/>
        <v>0</v>
      </c>
      <c r="H385" s="7">
        <f t="shared" si="20"/>
        <v>0</v>
      </c>
      <c r="J385"/>
      <c r="L385"/>
      <c r="M385"/>
      <c r="N385"/>
    </row>
    <row r="386" spans="3:14">
      <c r="C386"/>
      <c r="D386"/>
      <c r="E386"/>
      <c r="F386" s="8">
        <f t="shared" si="18"/>
        <v>0</v>
      </c>
      <c r="G386" s="7">
        <f t="shared" si="19"/>
        <v>0</v>
      </c>
      <c r="H386" s="7">
        <f t="shared" si="20"/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si="18"/>
        <v>0</v>
      </c>
      <c r="G445" s="7">
        <f t="shared" si="19"/>
        <v>0</v>
      </c>
      <c r="H445" s="7">
        <f t="shared" si="20"/>
        <v>0</v>
      </c>
      <c r="J445"/>
      <c r="L445"/>
      <c r="M445"/>
      <c r="N445"/>
    </row>
    <row r="446" spans="3:14">
      <c r="C446"/>
      <c r="D446"/>
      <c r="E446"/>
      <c r="F446" s="8">
        <f t="shared" si="18"/>
        <v>0</v>
      </c>
      <c r="G446" s="7">
        <f t="shared" si="19"/>
        <v>0</v>
      </c>
      <c r="H446" s="7">
        <f t="shared" si="20"/>
        <v>0</v>
      </c>
      <c r="J446"/>
      <c r="L446"/>
      <c r="M446"/>
      <c r="N446"/>
    </row>
    <row r="447" spans="3:14">
      <c r="C447"/>
      <c r="D447"/>
      <c r="E447"/>
      <c r="F447" s="8">
        <f t="shared" si="18"/>
        <v>0</v>
      </c>
      <c r="G447" s="7">
        <f t="shared" si="19"/>
        <v>0</v>
      </c>
      <c r="H447" s="7">
        <f t="shared" si="20"/>
        <v>0</v>
      </c>
      <c r="J447"/>
      <c r="L447"/>
      <c r="M447"/>
      <c r="N447"/>
    </row>
    <row r="448" spans="3:14">
      <c r="C448"/>
      <c r="D448"/>
      <c r="E448"/>
      <c r="F448" s="8">
        <f t="shared" ref="F448:F511" si="21">(D448*E448)/9507</f>
        <v>0</v>
      </c>
      <c r="G448" s="7">
        <f t="shared" ref="G448:G511" si="22">SUM(E448*0.7375)</f>
        <v>0</v>
      </c>
      <c r="H448" s="7">
        <f t="shared" ref="H448:H511" si="23">SUM(D448*G448)/5252</f>
        <v>0</v>
      </c>
      <c r="J448"/>
      <c r="L448"/>
      <c r="M448"/>
      <c r="N448"/>
    </row>
    <row r="449" spans="3:14">
      <c r="C449"/>
      <c r="D449"/>
      <c r="E449"/>
      <c r="F449" s="8">
        <f t="shared" si="21"/>
        <v>0</v>
      </c>
      <c r="G449" s="7">
        <f t="shared" si="22"/>
        <v>0</v>
      </c>
      <c r="H449" s="7">
        <f t="shared" si="23"/>
        <v>0</v>
      </c>
      <c r="J449"/>
      <c r="L449"/>
      <c r="M449"/>
      <c r="N449"/>
    </row>
    <row r="450" spans="3:14">
      <c r="C450"/>
      <c r="D450"/>
      <c r="E450"/>
      <c r="F450" s="8">
        <f t="shared" si="21"/>
        <v>0</v>
      </c>
      <c r="G450" s="7">
        <f t="shared" si="22"/>
        <v>0</v>
      </c>
      <c r="H450" s="7">
        <f t="shared" si="23"/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si="21"/>
        <v>0</v>
      </c>
      <c r="G509" s="7">
        <f t="shared" si="22"/>
        <v>0</v>
      </c>
      <c r="H509" s="7">
        <f t="shared" si="23"/>
        <v>0</v>
      </c>
      <c r="J509"/>
      <c r="L509"/>
      <c r="M509"/>
      <c r="N509"/>
    </row>
    <row r="510" spans="3:14">
      <c r="C510"/>
      <c r="D510"/>
      <c r="E510"/>
      <c r="F510" s="8">
        <f t="shared" si="21"/>
        <v>0</v>
      </c>
      <c r="G510" s="7">
        <f t="shared" si="22"/>
        <v>0</v>
      </c>
      <c r="H510" s="7">
        <f t="shared" si="23"/>
        <v>0</v>
      </c>
      <c r="J510"/>
      <c r="L510"/>
      <c r="M510"/>
      <c r="N510"/>
    </row>
    <row r="511" spans="3:14">
      <c r="C511"/>
      <c r="D511"/>
      <c r="E511"/>
      <c r="F511" s="8">
        <f t="shared" si="21"/>
        <v>0</v>
      </c>
      <c r="G511" s="7">
        <f t="shared" si="22"/>
        <v>0</v>
      </c>
      <c r="H511" s="7">
        <f t="shared" si="23"/>
        <v>0</v>
      </c>
      <c r="J511"/>
      <c r="L511"/>
      <c r="M511"/>
      <c r="N511"/>
    </row>
    <row r="512" spans="3:14">
      <c r="C512"/>
      <c r="D512"/>
      <c r="E512"/>
      <c r="F512" s="8">
        <f t="shared" ref="F512:F575" si="24">(D512*E512)/9507</f>
        <v>0</v>
      </c>
      <c r="G512" s="7">
        <f t="shared" ref="G512:G575" si="25">SUM(E512*0.7375)</f>
        <v>0</v>
      </c>
      <c r="H512" s="7">
        <f t="shared" ref="H512:H575" si="26">SUM(D512*G512)/5252</f>
        <v>0</v>
      </c>
      <c r="J512"/>
      <c r="L512"/>
      <c r="M512"/>
      <c r="N512"/>
    </row>
    <row r="513" spans="3:14">
      <c r="C513"/>
      <c r="D513"/>
      <c r="E513"/>
      <c r="F513" s="8">
        <f t="shared" si="24"/>
        <v>0</v>
      </c>
      <c r="G513" s="7">
        <f t="shared" si="25"/>
        <v>0</v>
      </c>
      <c r="H513" s="7">
        <f t="shared" si="26"/>
        <v>0</v>
      </c>
      <c r="J513"/>
      <c r="L513"/>
      <c r="M513"/>
      <c r="N513"/>
    </row>
    <row r="514" spans="3:14">
      <c r="C514"/>
      <c r="D514"/>
      <c r="E514"/>
      <c r="F514" s="8">
        <f t="shared" si="24"/>
        <v>0</v>
      </c>
      <c r="G514" s="7">
        <f t="shared" si="25"/>
        <v>0</v>
      </c>
      <c r="H514" s="7">
        <f t="shared" si="26"/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si="24"/>
        <v>0</v>
      </c>
      <c r="G573" s="7">
        <f t="shared" si="25"/>
        <v>0</v>
      </c>
      <c r="H573" s="7">
        <f t="shared" si="26"/>
        <v>0</v>
      </c>
      <c r="J573"/>
      <c r="L573"/>
      <c r="M573"/>
      <c r="N573"/>
    </row>
    <row r="574" spans="3:14">
      <c r="C574"/>
      <c r="D574"/>
      <c r="E574"/>
      <c r="F574" s="8">
        <f t="shared" si="24"/>
        <v>0</v>
      </c>
      <c r="G574" s="7">
        <f t="shared" si="25"/>
        <v>0</v>
      </c>
      <c r="H574" s="7">
        <f t="shared" si="26"/>
        <v>0</v>
      </c>
      <c r="J574"/>
      <c r="L574"/>
      <c r="M574"/>
      <c r="N574"/>
    </row>
    <row r="575" spans="3:14">
      <c r="C575"/>
      <c r="D575"/>
      <c r="E575"/>
      <c r="F575" s="8">
        <f t="shared" si="24"/>
        <v>0</v>
      </c>
      <c r="G575" s="7">
        <f t="shared" si="25"/>
        <v>0</v>
      </c>
      <c r="H575" s="7">
        <f t="shared" si="26"/>
        <v>0</v>
      </c>
      <c r="J575"/>
      <c r="L575"/>
      <c r="M575"/>
      <c r="N575"/>
    </row>
    <row r="576" spans="3:14">
      <c r="C576"/>
      <c r="D576"/>
      <c r="E576"/>
      <c r="F576" s="8">
        <f t="shared" ref="F576:F639" si="27">(D576*E576)/9507</f>
        <v>0</v>
      </c>
      <c r="G576" s="7">
        <f t="shared" ref="G576:G639" si="28">SUM(E576*0.7375)</f>
        <v>0</v>
      </c>
      <c r="H576" s="7">
        <f t="shared" ref="H576:H639" si="29">SUM(D576*G576)/5252</f>
        <v>0</v>
      </c>
      <c r="J576"/>
      <c r="L576"/>
      <c r="M576"/>
      <c r="N576"/>
    </row>
    <row r="577" spans="3:14">
      <c r="C577"/>
      <c r="D577"/>
      <c r="E577"/>
      <c r="F577" s="8">
        <f t="shared" si="27"/>
        <v>0</v>
      </c>
      <c r="G577" s="7">
        <f t="shared" si="28"/>
        <v>0</v>
      </c>
      <c r="H577" s="7">
        <f t="shared" si="29"/>
        <v>0</v>
      </c>
      <c r="J577"/>
      <c r="L577"/>
      <c r="M577"/>
      <c r="N577"/>
    </row>
    <row r="578" spans="3:14">
      <c r="C578"/>
      <c r="D578"/>
      <c r="E578"/>
      <c r="F578" s="8">
        <f t="shared" si="27"/>
        <v>0</v>
      </c>
      <c r="G578" s="7">
        <f t="shared" si="28"/>
        <v>0</v>
      </c>
      <c r="H578" s="7">
        <f t="shared" si="29"/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si="27"/>
        <v>0</v>
      </c>
      <c r="G637" s="7">
        <f t="shared" si="28"/>
        <v>0</v>
      </c>
      <c r="H637" s="7">
        <f t="shared" si="29"/>
        <v>0</v>
      </c>
      <c r="J637"/>
      <c r="L637"/>
      <c r="M637"/>
      <c r="N637"/>
    </row>
    <row r="638" spans="3:14">
      <c r="C638"/>
      <c r="D638"/>
      <c r="E638"/>
      <c r="F638" s="8">
        <f t="shared" si="27"/>
        <v>0</v>
      </c>
      <c r="G638" s="7">
        <f t="shared" si="28"/>
        <v>0</v>
      </c>
      <c r="H638" s="7">
        <f t="shared" si="29"/>
        <v>0</v>
      </c>
      <c r="J638"/>
      <c r="L638"/>
      <c r="M638"/>
      <c r="N638"/>
    </row>
    <row r="639" spans="3:14">
      <c r="C639"/>
      <c r="D639"/>
      <c r="E639"/>
      <c r="F639" s="8">
        <f t="shared" si="27"/>
        <v>0</v>
      </c>
      <c r="G639" s="7">
        <f t="shared" si="28"/>
        <v>0</v>
      </c>
      <c r="H639" s="7">
        <f t="shared" si="29"/>
        <v>0</v>
      </c>
      <c r="J639"/>
      <c r="L639"/>
      <c r="M639"/>
      <c r="N639"/>
    </row>
    <row r="640" spans="3:14">
      <c r="C640"/>
      <c r="D640"/>
      <c r="E640"/>
      <c r="F640" s="8">
        <f t="shared" ref="F640:F703" si="30">(D640*E640)/9507</f>
        <v>0</v>
      </c>
      <c r="G640" s="7">
        <f t="shared" ref="G640:G703" si="31">SUM(E640*0.7375)</f>
        <v>0</v>
      </c>
      <c r="H640" s="7">
        <f t="shared" ref="H640:H703" si="32">SUM(D640*G640)/5252</f>
        <v>0</v>
      </c>
      <c r="J640"/>
      <c r="L640"/>
      <c r="M640"/>
      <c r="N640"/>
    </row>
    <row r="641" spans="3:14">
      <c r="C641"/>
      <c r="D641"/>
      <c r="E641"/>
      <c r="F641" s="8">
        <f t="shared" si="30"/>
        <v>0</v>
      </c>
      <c r="G641" s="7">
        <f t="shared" si="31"/>
        <v>0</v>
      </c>
      <c r="H641" s="7">
        <f t="shared" si="32"/>
        <v>0</v>
      </c>
      <c r="J641"/>
      <c r="L641"/>
      <c r="M641"/>
      <c r="N641"/>
    </row>
    <row r="642" spans="3:14">
      <c r="C642"/>
      <c r="D642"/>
      <c r="E642"/>
      <c r="F642" s="8">
        <f t="shared" si="30"/>
        <v>0</v>
      </c>
      <c r="G642" s="7">
        <f t="shared" si="31"/>
        <v>0</v>
      </c>
      <c r="H642" s="7">
        <f t="shared" si="32"/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si="30"/>
        <v>0</v>
      </c>
      <c r="G701" s="7">
        <f t="shared" si="31"/>
        <v>0</v>
      </c>
      <c r="H701" s="7">
        <f t="shared" si="32"/>
        <v>0</v>
      </c>
      <c r="J701"/>
      <c r="L701"/>
      <c r="M701"/>
      <c r="N701"/>
    </row>
    <row r="702" spans="3:14">
      <c r="C702"/>
      <c r="D702"/>
      <c r="E702"/>
      <c r="F702" s="8">
        <f t="shared" si="30"/>
        <v>0</v>
      </c>
      <c r="G702" s="7">
        <f t="shared" si="31"/>
        <v>0</v>
      </c>
      <c r="H702" s="7">
        <f t="shared" si="32"/>
        <v>0</v>
      </c>
      <c r="J702"/>
      <c r="L702"/>
      <c r="M702"/>
      <c r="N702"/>
    </row>
    <row r="703" spans="3:14">
      <c r="C703"/>
      <c r="D703"/>
      <c r="E703"/>
      <c r="F703" s="8">
        <f t="shared" si="30"/>
        <v>0</v>
      </c>
      <c r="G703" s="7">
        <f t="shared" si="31"/>
        <v>0</v>
      </c>
      <c r="H703" s="7">
        <f t="shared" si="32"/>
        <v>0</v>
      </c>
      <c r="J703"/>
      <c r="L703"/>
      <c r="M703"/>
      <c r="N703"/>
    </row>
    <row r="704" spans="3:14">
      <c r="C704"/>
      <c r="D704"/>
      <c r="E704"/>
      <c r="F704" s="8">
        <f t="shared" ref="F704:F767" si="33">(D704*E704)/9507</f>
        <v>0</v>
      </c>
      <c r="G704" s="7">
        <f t="shared" ref="G704:G767" si="34">SUM(E704*0.7375)</f>
        <v>0</v>
      </c>
      <c r="H704" s="7">
        <f t="shared" ref="H704:H767" si="35">SUM(D704*G704)/5252</f>
        <v>0</v>
      </c>
      <c r="J704"/>
      <c r="L704"/>
      <c r="M704"/>
      <c r="N704"/>
    </row>
    <row r="705" spans="3:14">
      <c r="C705"/>
      <c r="D705"/>
      <c r="E705"/>
      <c r="F705" s="8">
        <f t="shared" si="33"/>
        <v>0</v>
      </c>
      <c r="G705" s="7">
        <f t="shared" si="34"/>
        <v>0</v>
      </c>
      <c r="H705" s="7">
        <f t="shared" si="35"/>
        <v>0</v>
      </c>
      <c r="J705"/>
      <c r="L705"/>
      <c r="M705"/>
      <c r="N705"/>
    </row>
    <row r="706" spans="3:14">
      <c r="C706"/>
      <c r="D706"/>
      <c r="E706"/>
      <c r="F706" s="8">
        <f t="shared" si="33"/>
        <v>0</v>
      </c>
      <c r="G706" s="7">
        <f t="shared" si="34"/>
        <v>0</v>
      </c>
      <c r="H706" s="7">
        <f t="shared" si="35"/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si="33"/>
        <v>0</v>
      </c>
      <c r="G765" s="7">
        <f t="shared" si="34"/>
        <v>0</v>
      </c>
      <c r="H765" s="7">
        <f t="shared" si="35"/>
        <v>0</v>
      </c>
      <c r="J765"/>
      <c r="L765"/>
      <c r="M765"/>
      <c r="N765"/>
    </row>
    <row r="766" spans="3:14">
      <c r="C766"/>
      <c r="D766"/>
      <c r="E766"/>
      <c r="F766" s="8">
        <f t="shared" si="33"/>
        <v>0</v>
      </c>
      <c r="G766" s="7">
        <f t="shared" si="34"/>
        <v>0</v>
      </c>
      <c r="H766" s="7">
        <f t="shared" si="35"/>
        <v>0</v>
      </c>
      <c r="J766"/>
      <c r="L766"/>
      <c r="M766"/>
      <c r="N766"/>
    </row>
    <row r="767" spans="3:14">
      <c r="C767"/>
      <c r="D767"/>
      <c r="E767"/>
      <c r="F767" s="8">
        <f t="shared" si="33"/>
        <v>0</v>
      </c>
      <c r="G767" s="7">
        <f t="shared" si="34"/>
        <v>0</v>
      </c>
      <c r="H767" s="7">
        <f t="shared" si="35"/>
        <v>0</v>
      </c>
      <c r="J767"/>
      <c r="L767"/>
      <c r="M767"/>
      <c r="N767"/>
    </row>
    <row r="768" spans="3:14">
      <c r="C768"/>
      <c r="D768"/>
      <c r="E768"/>
      <c r="F768" s="8">
        <f t="shared" ref="F768:F831" si="36">(D768*E768)/9507</f>
        <v>0</v>
      </c>
      <c r="G768" s="7">
        <f t="shared" ref="G768:G831" si="37">SUM(E768*0.7375)</f>
        <v>0</v>
      </c>
      <c r="H768" s="7">
        <f t="shared" ref="H768:H831" si="38">SUM(D768*G768)/5252</f>
        <v>0</v>
      </c>
      <c r="J768"/>
      <c r="L768"/>
      <c r="M768"/>
      <c r="N768"/>
    </row>
    <row r="769" spans="3:14">
      <c r="C769"/>
      <c r="D769"/>
      <c r="E769"/>
      <c r="F769" s="8">
        <f t="shared" si="36"/>
        <v>0</v>
      </c>
      <c r="G769" s="7">
        <f t="shared" si="37"/>
        <v>0</v>
      </c>
      <c r="H769" s="7">
        <f t="shared" si="38"/>
        <v>0</v>
      </c>
      <c r="J769"/>
      <c r="L769"/>
      <c r="M769"/>
      <c r="N769"/>
    </row>
    <row r="770" spans="3:14">
      <c r="C770"/>
      <c r="D770"/>
      <c r="E770"/>
      <c r="F770" s="8">
        <f t="shared" si="36"/>
        <v>0</v>
      </c>
      <c r="G770" s="7">
        <f t="shared" si="37"/>
        <v>0</v>
      </c>
      <c r="H770" s="7">
        <f t="shared" si="38"/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si="36"/>
        <v>0</v>
      </c>
      <c r="G829" s="7">
        <f t="shared" si="37"/>
        <v>0</v>
      </c>
      <c r="H829" s="7">
        <f t="shared" si="38"/>
        <v>0</v>
      </c>
      <c r="J829"/>
      <c r="L829"/>
      <c r="M829"/>
      <c r="N829"/>
    </row>
    <row r="830" spans="3:14">
      <c r="C830"/>
      <c r="D830"/>
      <c r="E830"/>
      <c r="F830" s="8">
        <f t="shared" si="36"/>
        <v>0</v>
      </c>
      <c r="G830" s="7">
        <f t="shared" si="37"/>
        <v>0</v>
      </c>
      <c r="H830" s="7">
        <f t="shared" si="38"/>
        <v>0</v>
      </c>
      <c r="J830"/>
      <c r="L830"/>
      <c r="M830"/>
      <c r="N830"/>
    </row>
    <row r="831" spans="3:14">
      <c r="C831"/>
      <c r="D831"/>
      <c r="E831"/>
      <c r="F831" s="8">
        <f t="shared" si="36"/>
        <v>0</v>
      </c>
      <c r="G831" s="7">
        <f t="shared" si="37"/>
        <v>0</v>
      </c>
      <c r="H831" s="7">
        <f t="shared" si="38"/>
        <v>0</v>
      </c>
      <c r="J831"/>
      <c r="L831"/>
      <c r="M831"/>
      <c r="N831"/>
    </row>
    <row r="832" spans="3:14">
      <c r="C832"/>
      <c r="D832"/>
      <c r="E832"/>
      <c r="F832" s="8">
        <f t="shared" ref="F832:F895" si="39">(D832*E832)/9507</f>
        <v>0</v>
      </c>
      <c r="G832" s="7">
        <f t="shared" ref="G832:G895" si="40">SUM(E832*0.7375)</f>
        <v>0</v>
      </c>
      <c r="H832" s="7">
        <f t="shared" ref="H832:H895" si="41">SUM(D832*G832)/5252</f>
        <v>0</v>
      </c>
      <c r="J832"/>
      <c r="L832"/>
      <c r="M832"/>
      <c r="N832"/>
    </row>
    <row r="833" spans="3:14">
      <c r="C833"/>
      <c r="D833"/>
      <c r="E833"/>
      <c r="F833" s="8">
        <f t="shared" si="39"/>
        <v>0</v>
      </c>
      <c r="G833" s="7">
        <f t="shared" si="40"/>
        <v>0</v>
      </c>
      <c r="H833" s="7">
        <f t="shared" si="41"/>
        <v>0</v>
      </c>
      <c r="J833"/>
      <c r="L833"/>
      <c r="M833"/>
      <c r="N833"/>
    </row>
    <row r="834" spans="3:14">
      <c r="C834"/>
      <c r="D834"/>
      <c r="E834"/>
      <c r="F834" s="8">
        <f t="shared" si="39"/>
        <v>0</v>
      </c>
      <c r="G834" s="7">
        <f t="shared" si="40"/>
        <v>0</v>
      </c>
      <c r="H834" s="7">
        <f t="shared" si="41"/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si="39"/>
        <v>0</v>
      </c>
      <c r="G893" s="7">
        <f t="shared" si="40"/>
        <v>0</v>
      </c>
      <c r="H893" s="7">
        <f t="shared" si="41"/>
        <v>0</v>
      </c>
      <c r="J893"/>
      <c r="L893"/>
      <c r="M893"/>
      <c r="N893"/>
    </row>
    <row r="894" spans="3:14">
      <c r="C894"/>
      <c r="D894"/>
      <c r="E894"/>
      <c r="F894" s="8">
        <f t="shared" si="39"/>
        <v>0</v>
      </c>
      <c r="G894" s="7">
        <f t="shared" si="40"/>
        <v>0</v>
      </c>
      <c r="H894" s="7">
        <f t="shared" si="41"/>
        <v>0</v>
      </c>
      <c r="J894"/>
      <c r="L894"/>
      <c r="M894"/>
      <c r="N894"/>
    </row>
    <row r="895" spans="3:14">
      <c r="C895"/>
      <c r="D895"/>
      <c r="E895"/>
      <c r="F895" s="8">
        <f t="shared" si="39"/>
        <v>0</v>
      </c>
      <c r="G895" s="7">
        <f t="shared" si="40"/>
        <v>0</v>
      </c>
      <c r="H895" s="7">
        <f t="shared" si="41"/>
        <v>0</v>
      </c>
      <c r="J895"/>
      <c r="L895"/>
      <c r="M895"/>
      <c r="N895"/>
    </row>
    <row r="896" spans="3:14">
      <c r="C896"/>
      <c r="D896"/>
      <c r="E896"/>
      <c r="F896" s="8">
        <f t="shared" ref="F896:F944" si="42">(D896*E896)/9507</f>
        <v>0</v>
      </c>
      <c r="G896" s="7">
        <f t="shared" ref="G896:G944" si="43">SUM(E896*0.7375)</f>
        <v>0</v>
      </c>
      <c r="H896" s="7">
        <f t="shared" ref="H896:H944" si="44">SUM(D896*G896)/5252</f>
        <v>0</v>
      </c>
      <c r="J896"/>
      <c r="L896"/>
      <c r="M896"/>
      <c r="N896"/>
    </row>
    <row r="897" spans="3:14">
      <c r="C897"/>
      <c r="D897"/>
      <c r="E897"/>
      <c r="F897" s="8">
        <f t="shared" si="42"/>
        <v>0</v>
      </c>
      <c r="G897" s="7">
        <f t="shared" si="43"/>
        <v>0</v>
      </c>
      <c r="H897" s="7">
        <f t="shared" si="44"/>
        <v>0</v>
      </c>
      <c r="J897"/>
      <c r="L897"/>
      <c r="M897"/>
      <c r="N897"/>
    </row>
    <row r="898" spans="3:14">
      <c r="C898"/>
      <c r="D898"/>
      <c r="E898"/>
      <c r="F898" s="8">
        <f t="shared" si="42"/>
        <v>0</v>
      </c>
      <c r="G898" s="7">
        <f t="shared" si="43"/>
        <v>0</v>
      </c>
      <c r="H898" s="7">
        <f t="shared" si="44"/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  <row r="942" spans="3:14">
      <c r="C942"/>
      <c r="D942"/>
      <c r="E942"/>
      <c r="F942" s="8">
        <f t="shared" si="42"/>
        <v>0</v>
      </c>
      <c r="G942" s="7">
        <f t="shared" si="43"/>
        <v>0</v>
      </c>
      <c r="H942" s="7">
        <f t="shared" si="44"/>
        <v>0</v>
      </c>
      <c r="J942"/>
      <c r="L942"/>
      <c r="M942"/>
      <c r="N942"/>
    </row>
    <row r="943" spans="3:14">
      <c r="C943"/>
      <c r="D943"/>
      <c r="E943"/>
      <c r="F943" s="8">
        <f t="shared" si="42"/>
        <v>0</v>
      </c>
      <c r="G943" s="7">
        <f t="shared" si="43"/>
        <v>0</v>
      </c>
      <c r="H943" s="7">
        <f t="shared" si="44"/>
        <v>0</v>
      </c>
      <c r="J943"/>
      <c r="L943"/>
      <c r="M943"/>
      <c r="N943"/>
    </row>
    <row r="944" spans="3:14">
      <c r="C944"/>
      <c r="D944"/>
      <c r="E944"/>
      <c r="F944" s="8">
        <f t="shared" si="42"/>
        <v>0</v>
      </c>
      <c r="G944" s="7">
        <f t="shared" si="43"/>
        <v>0</v>
      </c>
      <c r="H944" s="7">
        <f t="shared" si="44"/>
        <v>0</v>
      </c>
      <c r="J944"/>
      <c r="L944"/>
      <c r="M944"/>
      <c r="N94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14.2</v>
      </c>
      <c r="C3" s="6">
        <f>(A3*B3)/9507</f>
        <v>1.4936362680130431</v>
      </c>
      <c r="D3" s="6">
        <f>(B3*0.7375)</f>
        <v>10.4725</v>
      </c>
      <c r="E3" s="6">
        <f>(A3*D3)/5252</f>
        <v>1.994002284843869</v>
      </c>
      <c r="F3" s="3">
        <v>72</v>
      </c>
      <c r="G3" s="3">
        <v>87</v>
      </c>
      <c r="H3" s="3">
        <v>40</v>
      </c>
      <c r="I3" s="3">
        <v>132</v>
      </c>
    </row>
    <row r="4" spans="1:9">
      <c r="A4" s="3">
        <f t="shared" ref="A4:A9" si="0">A3+1000</f>
        <v>2000</v>
      </c>
      <c r="B4" s="3">
        <v>15.2</v>
      </c>
      <c r="C4" s="6">
        <f t="shared" ref="C4:C9" si="1">(A4*B4)/9507</f>
        <v>3.1976438413800357</v>
      </c>
      <c r="D4" s="6">
        <f t="shared" ref="D4:D9" si="2">(B4*0.7375)</f>
        <v>11.21</v>
      </c>
      <c r="E4" s="6">
        <f t="shared" ref="E4:E9" si="3">(A4*D4)/5252</f>
        <v>4.268849961919269</v>
      </c>
      <c r="F4" s="3">
        <v>84</v>
      </c>
      <c r="G4" s="3">
        <v>85</v>
      </c>
      <c r="H4" s="3">
        <v>74</v>
      </c>
      <c r="I4" s="3">
        <v>135</v>
      </c>
    </row>
    <row r="5" spans="1:9">
      <c r="A5" s="3">
        <f t="shared" si="0"/>
        <v>3000</v>
      </c>
      <c r="B5" s="3">
        <v>15.2</v>
      </c>
      <c r="C5" s="6">
        <f t="shared" si="1"/>
        <v>4.7964657620700537</v>
      </c>
      <c r="D5" s="6">
        <f t="shared" si="2"/>
        <v>11.21</v>
      </c>
      <c r="E5" s="6">
        <f t="shared" si="3"/>
        <v>6.4032749428789035</v>
      </c>
      <c r="F5" s="3">
        <v>87</v>
      </c>
      <c r="G5" s="3">
        <v>87</v>
      </c>
      <c r="H5" s="3">
        <v>110</v>
      </c>
      <c r="I5" s="3">
        <v>136</v>
      </c>
    </row>
    <row r="6" spans="1:9">
      <c r="A6" s="3">
        <f t="shared" si="0"/>
        <v>4000</v>
      </c>
      <c r="B6" s="3">
        <v>15.2</v>
      </c>
      <c r="C6" s="6">
        <f t="shared" si="1"/>
        <v>6.3952876827600713</v>
      </c>
      <c r="D6" s="6">
        <f t="shared" si="2"/>
        <v>11.21</v>
      </c>
      <c r="E6" s="6">
        <f t="shared" si="3"/>
        <v>8.537699923838538</v>
      </c>
      <c r="F6" s="3">
        <v>87</v>
      </c>
      <c r="G6" s="3">
        <v>87</v>
      </c>
      <c r="H6" s="3">
        <v>149</v>
      </c>
      <c r="I6" s="3">
        <v>146</v>
      </c>
    </row>
    <row r="7" spans="1:9">
      <c r="A7" s="3">
        <f t="shared" si="0"/>
        <v>5000</v>
      </c>
      <c r="B7" s="3">
        <v>14.2</v>
      </c>
      <c r="C7" s="6">
        <f t="shared" si="1"/>
        <v>7.4681813400652155</v>
      </c>
      <c r="D7" s="6">
        <f t="shared" si="2"/>
        <v>10.4725</v>
      </c>
      <c r="E7" s="6">
        <f t="shared" si="3"/>
        <v>9.9700114242193454</v>
      </c>
      <c r="F7" s="3">
        <v>86</v>
      </c>
      <c r="G7" s="3">
        <v>88</v>
      </c>
      <c r="H7" s="3">
        <v>175</v>
      </c>
      <c r="I7" s="3">
        <v>155</v>
      </c>
    </row>
    <row r="8" spans="1:9">
      <c r="A8" s="3">
        <f t="shared" si="0"/>
        <v>6000</v>
      </c>
      <c r="B8" s="3">
        <v>11.8</v>
      </c>
      <c r="C8" s="6">
        <f t="shared" si="1"/>
        <v>7.4471442095298199</v>
      </c>
      <c r="D8" s="6">
        <f t="shared" si="2"/>
        <v>8.7025000000000006</v>
      </c>
      <c r="E8" s="6">
        <f t="shared" si="3"/>
        <v>9.9419268849961924</v>
      </c>
      <c r="F8" s="3">
        <v>84</v>
      </c>
      <c r="G8" s="3">
        <v>85</v>
      </c>
      <c r="H8" s="3">
        <v>183</v>
      </c>
      <c r="I8" s="3">
        <v>165</v>
      </c>
    </row>
    <row r="9" spans="1:9">
      <c r="A9" s="3">
        <f t="shared" si="0"/>
        <v>7000</v>
      </c>
      <c r="B9" s="3">
        <v>8.4</v>
      </c>
      <c r="C9" s="6">
        <f t="shared" si="1"/>
        <v>6.1849163774061218</v>
      </c>
      <c r="D9" s="6">
        <f t="shared" si="2"/>
        <v>6.1950000000000003</v>
      </c>
      <c r="E9" s="6">
        <f t="shared" si="3"/>
        <v>8.2568545316070061</v>
      </c>
      <c r="F9" s="3">
        <v>84</v>
      </c>
      <c r="G9" s="3">
        <v>87</v>
      </c>
      <c r="H9" s="3">
        <v>154</v>
      </c>
      <c r="I9" s="3">
        <v>139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4" sqref="C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1.570312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>(A3*B3)/9507</f>
        <v>0.88355948248658878</v>
      </c>
      <c r="D3" s="6">
        <f>B3*0.7375</f>
        <v>6.1950000000000003</v>
      </c>
      <c r="E3" s="6">
        <f>(A3*D3)/5252</f>
        <v>1.1795506473724295</v>
      </c>
      <c r="F3" s="3">
        <v>77</v>
      </c>
      <c r="G3" s="3">
        <v>85</v>
      </c>
      <c r="H3" s="3">
        <v>22.3</v>
      </c>
      <c r="I3" s="3">
        <v>88</v>
      </c>
    </row>
    <row r="4" spans="1:9">
      <c r="A4" s="3">
        <f t="shared" ref="A4:A9" si="0">A3+1000</f>
        <v>2000</v>
      </c>
      <c r="B4" s="3">
        <v>10.8</v>
      </c>
      <c r="C4" s="6">
        <f t="shared" ref="C4:C9" si="1">(A4*B4)/9507</f>
        <v>2.2720100978226569</v>
      </c>
      <c r="D4" s="6">
        <f t="shared" ref="D4:D9" si="2">B4*0.7375</f>
        <v>7.9650000000000007</v>
      </c>
      <c r="E4" s="6">
        <f t="shared" ref="E4:E9" si="3">(A4*D4)/5252</f>
        <v>3.0331302361005337</v>
      </c>
      <c r="F4" s="3">
        <v>84.5</v>
      </c>
      <c r="G4" s="3">
        <v>87</v>
      </c>
      <c r="H4" s="3">
        <v>53</v>
      </c>
      <c r="I4" s="3">
        <v>106</v>
      </c>
    </row>
    <row r="5" spans="1:9">
      <c r="A5" s="3">
        <f t="shared" si="0"/>
        <v>3000</v>
      </c>
      <c r="B5" s="3">
        <v>10.8</v>
      </c>
      <c r="C5" s="6">
        <f t="shared" si="1"/>
        <v>3.4080151467339856</v>
      </c>
      <c r="D5" s="6">
        <f t="shared" si="2"/>
        <v>7.9650000000000007</v>
      </c>
      <c r="E5" s="6">
        <f t="shared" si="3"/>
        <v>4.5496953541508001</v>
      </c>
      <c r="F5" s="3">
        <v>90.8</v>
      </c>
      <c r="G5" s="3">
        <v>87</v>
      </c>
      <c r="H5" s="3">
        <v>75</v>
      </c>
      <c r="I5" s="3">
        <v>102</v>
      </c>
    </row>
    <row r="6" spans="1:9">
      <c r="A6" s="3">
        <f t="shared" si="0"/>
        <v>4000</v>
      </c>
      <c r="B6" s="3">
        <v>10.8</v>
      </c>
      <c r="C6" s="6">
        <f t="shared" si="1"/>
        <v>4.5440201956453139</v>
      </c>
      <c r="D6" s="6">
        <f t="shared" si="2"/>
        <v>7.9650000000000007</v>
      </c>
      <c r="E6" s="6">
        <f t="shared" si="3"/>
        <v>6.0662604722010673</v>
      </c>
      <c r="F6" s="3">
        <v>91.2</v>
      </c>
      <c r="G6" s="3">
        <v>87</v>
      </c>
      <c r="H6" s="3">
        <v>100</v>
      </c>
      <c r="I6" s="3">
        <v>107</v>
      </c>
    </row>
    <row r="7" spans="1:9">
      <c r="A7" s="3">
        <f t="shared" si="0"/>
        <v>5000</v>
      </c>
      <c r="B7" s="3">
        <v>10.8</v>
      </c>
      <c r="C7" s="6">
        <f t="shared" si="1"/>
        <v>5.6800252445566421</v>
      </c>
      <c r="D7" s="6">
        <f t="shared" si="2"/>
        <v>7.9650000000000007</v>
      </c>
      <c r="E7" s="6">
        <f t="shared" si="3"/>
        <v>7.5828255902513346</v>
      </c>
      <c r="F7" s="3">
        <v>90</v>
      </c>
      <c r="G7" s="3">
        <v>85</v>
      </c>
      <c r="H7" s="3">
        <v>129</v>
      </c>
      <c r="I7" s="3">
        <v>117</v>
      </c>
    </row>
    <row r="8" spans="1:9">
      <c r="A8" s="3">
        <f t="shared" si="0"/>
        <v>6000</v>
      </c>
      <c r="B8" s="3">
        <v>8.4</v>
      </c>
      <c r="C8" s="6">
        <f t="shared" si="1"/>
        <v>5.3013568949195333</v>
      </c>
      <c r="D8" s="6">
        <f t="shared" si="2"/>
        <v>6.1950000000000003</v>
      </c>
      <c r="E8" s="6">
        <f t="shared" si="3"/>
        <v>7.0773038842345777</v>
      </c>
      <c r="F8" s="3">
        <v>84.1</v>
      </c>
      <c r="G8" s="3">
        <v>85</v>
      </c>
      <c r="H8" s="3">
        <v>128</v>
      </c>
      <c r="I8" s="3">
        <v>114</v>
      </c>
    </row>
    <row r="9" spans="1:9">
      <c r="A9" s="3">
        <f t="shared" si="0"/>
        <v>7000</v>
      </c>
      <c r="B9" s="3">
        <v>7.4</v>
      </c>
      <c r="C9" s="6">
        <f t="shared" si="1"/>
        <v>5.4486168086672979</v>
      </c>
      <c r="D9" s="6">
        <f t="shared" si="2"/>
        <v>5.4575000000000005</v>
      </c>
      <c r="E9" s="6">
        <f t="shared" si="3"/>
        <v>7.2738956587966488</v>
      </c>
      <c r="F9" s="3">
        <v>85</v>
      </c>
      <c r="G9" s="3">
        <v>86</v>
      </c>
      <c r="H9" s="3">
        <v>133</v>
      </c>
      <c r="I9" s="3">
        <v>118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78.5</v>
      </c>
      <c r="G3" s="3">
        <v>80</v>
      </c>
      <c r="H3" s="3">
        <v>24.5</v>
      </c>
      <c r="I3" s="3">
        <v>96</v>
      </c>
    </row>
    <row r="4" spans="1:9">
      <c r="A4" s="3">
        <f t="shared" ref="A4:A9" si="3">A3+1000</f>
        <v>2000</v>
      </c>
      <c r="B4" s="3">
        <v>7.4</v>
      </c>
      <c r="C4" s="6">
        <f t="shared" si="0"/>
        <v>1.556747659619228</v>
      </c>
      <c r="D4" s="6">
        <f t="shared" si="1"/>
        <v>5.4575000000000005</v>
      </c>
      <c r="E4" s="6">
        <f t="shared" si="2"/>
        <v>2.0782559025133285</v>
      </c>
      <c r="F4" s="3">
        <v>91.6</v>
      </c>
      <c r="G4" s="3">
        <v>82</v>
      </c>
      <c r="H4" s="3">
        <v>32.4</v>
      </c>
      <c r="I4" s="3">
        <v>79</v>
      </c>
    </row>
    <row r="5" spans="1:9">
      <c r="A5" s="3">
        <f t="shared" si="3"/>
        <v>3000</v>
      </c>
      <c r="B5" s="3">
        <v>5</v>
      </c>
      <c r="C5" s="6">
        <f t="shared" si="0"/>
        <v>1.5777847901546229</v>
      </c>
      <c r="D5" s="6">
        <f t="shared" si="1"/>
        <v>3.6875</v>
      </c>
      <c r="E5" s="6">
        <f t="shared" si="2"/>
        <v>2.1063404417364815</v>
      </c>
      <c r="F5" s="3">
        <v>88.9</v>
      </c>
      <c r="G5" s="3">
        <v>84</v>
      </c>
      <c r="H5" s="3">
        <v>34.200000000000003</v>
      </c>
      <c r="I5" s="3">
        <v>66</v>
      </c>
    </row>
    <row r="6" spans="1:9">
      <c r="A6" s="3">
        <f t="shared" si="3"/>
        <v>4000</v>
      </c>
      <c r="B6" s="3">
        <v>4</v>
      </c>
      <c r="C6" s="6">
        <f t="shared" si="0"/>
        <v>1.6829704428315977</v>
      </c>
      <c r="D6" s="6">
        <f t="shared" si="1"/>
        <v>2.95</v>
      </c>
      <c r="E6" s="6">
        <f t="shared" si="2"/>
        <v>2.2467631378522466</v>
      </c>
      <c r="F6" s="3">
        <v>94.2</v>
      </c>
      <c r="G6" s="3">
        <v>84</v>
      </c>
      <c r="H6" s="3">
        <v>36.6</v>
      </c>
      <c r="I6" s="3">
        <v>60</v>
      </c>
    </row>
    <row r="7" spans="1:9">
      <c r="A7" s="3">
        <f t="shared" si="3"/>
        <v>5000</v>
      </c>
      <c r="B7" s="3">
        <v>4</v>
      </c>
      <c r="C7" s="6">
        <f t="shared" si="0"/>
        <v>2.1037130535394972</v>
      </c>
      <c r="D7" s="6">
        <f t="shared" si="1"/>
        <v>2.95</v>
      </c>
      <c r="E7" s="6">
        <f t="shared" si="2"/>
        <v>2.8084539223153087</v>
      </c>
      <c r="F7" s="3">
        <v>98</v>
      </c>
      <c r="G7" s="3">
        <v>84</v>
      </c>
      <c r="H7" s="3">
        <v>38</v>
      </c>
      <c r="I7" s="3">
        <v>57.4</v>
      </c>
    </row>
    <row r="8" spans="1:9">
      <c r="A8" s="3">
        <f t="shared" si="3"/>
        <v>6000</v>
      </c>
      <c r="B8" s="3">
        <v>2.8</v>
      </c>
      <c r="C8" s="6">
        <f t="shared" si="0"/>
        <v>1.7671189649731776</v>
      </c>
      <c r="D8" s="6">
        <f t="shared" si="1"/>
        <v>2.0649999999999999</v>
      </c>
      <c r="E8" s="6">
        <f t="shared" si="2"/>
        <v>2.3591012947448591</v>
      </c>
      <c r="F8" s="3">
        <v>100</v>
      </c>
      <c r="G8" s="3">
        <v>84</v>
      </c>
      <c r="H8" s="3">
        <v>34</v>
      </c>
      <c r="I8" s="3">
        <v>54.2</v>
      </c>
    </row>
    <row r="9" spans="1:9">
      <c r="A9" s="3">
        <f t="shared" si="3"/>
        <v>7000</v>
      </c>
      <c r="B9" s="3">
        <v>2.8</v>
      </c>
      <c r="C9" s="6">
        <f t="shared" si="0"/>
        <v>2.0616387924687074</v>
      </c>
      <c r="D9" s="6">
        <f t="shared" si="1"/>
        <v>2.0649999999999999</v>
      </c>
      <c r="E9" s="6">
        <f t="shared" si="2"/>
        <v>2.7522848438690022</v>
      </c>
      <c r="F9" s="3">
        <v>93</v>
      </c>
      <c r="G9" s="3">
        <v>84</v>
      </c>
      <c r="H9" s="3">
        <v>46</v>
      </c>
      <c r="I9" s="3">
        <v>51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2012-10-23T21:32:21Z</dcterms:modified>
</cp:coreProperties>
</file>