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2" activeTab="5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29"/>
  <c r="G229"/>
  <c r="H229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<sst xmlns="http://schemas.openxmlformats.org/spreadsheetml/2006/main" count="43" uniqueCount="13">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</sst>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"/>
          <c:y val="0.16639477977161488"/>
          <c:w val="0.79134295227524976"/>
          <c:h val="0.65579119086460413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showVal val="1"/>
            </c:dLbl>
            <c:dLbl>
              <c:idx val="13"/>
              <c:layout>
                <c:manualLayout>
                  <c:x val="1.4814814814814815E-2"/>
                  <c:y val="-1.9607843137254902E-2"/>
                </c:manualLayout>
              </c:layout>
              <c:showVal val="1"/>
            </c:dLbl>
            <c:dLbl>
              <c:idx val="45"/>
              <c:layout>
                <c:manualLayout>
                  <c:x val="-6.6666666666666666E-2"/>
                  <c:y val="2.6143790849673203E-2"/>
                </c:manualLayout>
              </c:layout>
              <c:showVal val="1"/>
            </c:dLbl>
            <c:delete val="1"/>
          </c:dLbls>
          <c:xVal>
            <c:numRef>
              <c:f>'Peak data'!$D$3:$D$1677</c:f>
              <c:numCache>
                <c:formatCode>General</c:formatCode>
                <c:ptCount val="1661"/>
                <c:pt idx="0">
                  <c:v>48</c:v>
                </c:pt>
                <c:pt idx="1">
                  <c:v>52</c:v>
                </c:pt>
                <c:pt idx="2">
                  <c:v>67</c:v>
                </c:pt>
                <c:pt idx="3">
                  <c:v>238</c:v>
                </c:pt>
                <c:pt idx="4">
                  <c:v>401</c:v>
                </c:pt>
                <c:pt idx="5">
                  <c:v>564</c:v>
                </c:pt>
                <c:pt idx="6">
                  <c:v>724</c:v>
                </c:pt>
                <c:pt idx="7">
                  <c:v>886</c:v>
                </c:pt>
                <c:pt idx="8">
                  <c:v>1049</c:v>
                </c:pt>
                <c:pt idx="9">
                  <c:v>1209</c:v>
                </c:pt>
                <c:pt idx="10">
                  <c:v>1367</c:v>
                </c:pt>
                <c:pt idx="11">
                  <c:v>1531</c:v>
                </c:pt>
                <c:pt idx="12">
                  <c:v>1712</c:v>
                </c:pt>
                <c:pt idx="13">
                  <c:v>1913</c:v>
                </c:pt>
                <c:pt idx="14">
                  <c:v>2065</c:v>
                </c:pt>
                <c:pt idx="15">
                  <c:v>2217</c:v>
                </c:pt>
                <c:pt idx="16">
                  <c:v>2356</c:v>
                </c:pt>
                <c:pt idx="17">
                  <c:v>2501</c:v>
                </c:pt>
                <c:pt idx="18">
                  <c:v>2651</c:v>
                </c:pt>
                <c:pt idx="19">
                  <c:v>2796</c:v>
                </c:pt>
                <c:pt idx="20">
                  <c:v>2943</c:v>
                </c:pt>
                <c:pt idx="21">
                  <c:v>3098</c:v>
                </c:pt>
                <c:pt idx="22">
                  <c:v>3257</c:v>
                </c:pt>
                <c:pt idx="23">
                  <c:v>3413</c:v>
                </c:pt>
                <c:pt idx="24">
                  <c:v>3574</c:v>
                </c:pt>
                <c:pt idx="25">
                  <c:v>3732</c:v>
                </c:pt>
                <c:pt idx="26">
                  <c:v>3899</c:v>
                </c:pt>
                <c:pt idx="27">
                  <c:v>4056</c:v>
                </c:pt>
                <c:pt idx="28">
                  <c:v>4218</c:v>
                </c:pt>
                <c:pt idx="29">
                  <c:v>4376</c:v>
                </c:pt>
                <c:pt idx="30">
                  <c:v>4534</c:v>
                </c:pt>
                <c:pt idx="31">
                  <c:v>4691</c:v>
                </c:pt>
                <c:pt idx="32">
                  <c:v>4859</c:v>
                </c:pt>
                <c:pt idx="33">
                  <c:v>5020</c:v>
                </c:pt>
                <c:pt idx="34">
                  <c:v>5187</c:v>
                </c:pt>
                <c:pt idx="35">
                  <c:v>5475</c:v>
                </c:pt>
                <c:pt idx="36">
                  <c:v>5661</c:v>
                </c:pt>
                <c:pt idx="37">
                  <c:v>5977</c:v>
                </c:pt>
                <c:pt idx="38">
                  <c:v>6145</c:v>
                </c:pt>
                <c:pt idx="39">
                  <c:v>6304</c:v>
                </c:pt>
                <c:pt idx="40">
                  <c:v>6477</c:v>
                </c:pt>
                <c:pt idx="41">
                  <c:v>6643</c:v>
                </c:pt>
                <c:pt idx="42">
                  <c:v>6958</c:v>
                </c:pt>
                <c:pt idx="43">
                  <c:v>7427</c:v>
                </c:pt>
                <c:pt idx="44">
                  <c:v>7578</c:v>
                </c:pt>
                <c:pt idx="45">
                  <c:v>7898</c:v>
                </c:pt>
              </c:numCache>
            </c:numRef>
          </c:xVal>
          <c:yVal>
            <c:numRef>
              <c:f>'Peak data'!$G$3:$G$1677</c:f>
              <c:numCache>
                <c:formatCode>0.00</c:formatCode>
                <c:ptCount val="1661"/>
                <c:pt idx="0">
                  <c:v>133.7825</c:v>
                </c:pt>
                <c:pt idx="1">
                  <c:v>133.7825</c:v>
                </c:pt>
                <c:pt idx="2">
                  <c:v>133.7825</c:v>
                </c:pt>
                <c:pt idx="3">
                  <c:v>132.01250000000002</c:v>
                </c:pt>
                <c:pt idx="4">
                  <c:v>130.24250000000001</c:v>
                </c:pt>
                <c:pt idx="5">
                  <c:v>129.35750000000002</c:v>
                </c:pt>
                <c:pt idx="6">
                  <c:v>128.4725</c:v>
                </c:pt>
                <c:pt idx="7">
                  <c:v>127.58750000000001</c:v>
                </c:pt>
                <c:pt idx="8">
                  <c:v>127.58750000000001</c:v>
                </c:pt>
                <c:pt idx="9">
                  <c:v>126.70250000000001</c:v>
                </c:pt>
                <c:pt idx="10">
                  <c:v>126.70250000000001</c:v>
                </c:pt>
                <c:pt idx="11">
                  <c:v>126.70250000000001</c:v>
                </c:pt>
                <c:pt idx="12">
                  <c:v>125.81750000000001</c:v>
                </c:pt>
                <c:pt idx="13">
                  <c:v>125.81750000000001</c:v>
                </c:pt>
                <c:pt idx="14">
                  <c:v>123.31</c:v>
                </c:pt>
                <c:pt idx="15">
                  <c:v>116.23</c:v>
                </c:pt>
                <c:pt idx="16">
                  <c:v>107.52750000000002</c:v>
                </c:pt>
                <c:pt idx="17">
                  <c:v>97.055000000000007</c:v>
                </c:pt>
                <c:pt idx="18">
                  <c:v>86.58250000000001</c:v>
                </c:pt>
                <c:pt idx="19">
                  <c:v>77.88</c:v>
                </c:pt>
                <c:pt idx="20">
                  <c:v>69.915000000000006</c:v>
                </c:pt>
                <c:pt idx="21">
                  <c:v>62.097500000000004</c:v>
                </c:pt>
                <c:pt idx="22">
                  <c:v>56.050000000000004</c:v>
                </c:pt>
                <c:pt idx="23">
                  <c:v>50.74</c:v>
                </c:pt>
                <c:pt idx="24">
                  <c:v>46.314999999999998</c:v>
                </c:pt>
                <c:pt idx="25">
                  <c:v>42.037500000000001</c:v>
                </c:pt>
                <c:pt idx="26">
                  <c:v>37.612500000000004</c:v>
                </c:pt>
                <c:pt idx="27">
                  <c:v>34.957500000000003</c:v>
                </c:pt>
                <c:pt idx="28">
                  <c:v>32.450000000000003</c:v>
                </c:pt>
                <c:pt idx="29">
                  <c:v>29.795000000000002</c:v>
                </c:pt>
                <c:pt idx="30">
                  <c:v>27.14</c:v>
                </c:pt>
                <c:pt idx="31">
                  <c:v>24.485000000000003</c:v>
                </c:pt>
                <c:pt idx="32">
                  <c:v>22.862500000000001</c:v>
                </c:pt>
                <c:pt idx="33">
                  <c:v>21.092500000000001</c:v>
                </c:pt>
                <c:pt idx="34">
                  <c:v>19.322500000000002</c:v>
                </c:pt>
                <c:pt idx="35">
                  <c:v>15.782500000000001</c:v>
                </c:pt>
                <c:pt idx="36">
                  <c:v>14.897500000000001</c:v>
                </c:pt>
                <c:pt idx="37">
                  <c:v>12.242500000000001</c:v>
                </c:pt>
                <c:pt idx="38">
                  <c:v>11.505000000000001</c:v>
                </c:pt>
                <c:pt idx="39">
                  <c:v>10.620000000000001</c:v>
                </c:pt>
                <c:pt idx="40">
                  <c:v>9.7349999999999994</c:v>
                </c:pt>
                <c:pt idx="41">
                  <c:v>8.8500000000000014</c:v>
                </c:pt>
                <c:pt idx="42">
                  <c:v>7.9650000000000007</c:v>
                </c:pt>
                <c:pt idx="43">
                  <c:v>6.1950000000000003</c:v>
                </c:pt>
                <c:pt idx="44">
                  <c:v>5.3100000000000005</c:v>
                </c:pt>
                <c:pt idx="45">
                  <c:v>4.4250000000000007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</c:numCache>
            </c:numRef>
          </c:yVal>
          <c:smooth val="1"/>
        </c:ser>
        <c:axId val="78280192"/>
        <c:axId val="78282112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15"/>
              <c:layout>
                <c:manualLayout>
                  <c:x val="-1.037037037037037E-2"/>
                  <c:y val="-2.8322440087145968E-2"/>
                </c:manualLayout>
              </c:layout>
              <c:showVal val="1"/>
            </c:dLbl>
            <c:dLbl>
              <c:idx val="45"/>
              <c:layout>
                <c:manualLayout>
                  <c:x val="-4.8888888888888891E-2"/>
                  <c:y val="-3.2679738562091505E-2"/>
                </c:manualLayout>
              </c:layout>
              <c:showVal val="1"/>
            </c:dLbl>
            <c:delete val="1"/>
          </c:dLbls>
          <c:xVal>
            <c:numRef>
              <c:f>'Peak data'!$D$3:$D$4677</c:f>
              <c:numCache>
                <c:formatCode>General</c:formatCode>
                <c:ptCount val="4661"/>
                <c:pt idx="0">
                  <c:v>48</c:v>
                </c:pt>
                <c:pt idx="1">
                  <c:v>52</c:v>
                </c:pt>
                <c:pt idx="2">
                  <c:v>67</c:v>
                </c:pt>
                <c:pt idx="3">
                  <c:v>238</c:v>
                </c:pt>
                <c:pt idx="4">
                  <c:v>401</c:v>
                </c:pt>
                <c:pt idx="5">
                  <c:v>564</c:v>
                </c:pt>
                <c:pt idx="6">
                  <c:v>724</c:v>
                </c:pt>
                <c:pt idx="7">
                  <c:v>886</c:v>
                </c:pt>
                <c:pt idx="8">
                  <c:v>1049</c:v>
                </c:pt>
                <c:pt idx="9">
                  <c:v>1209</c:v>
                </c:pt>
                <c:pt idx="10">
                  <c:v>1367</c:v>
                </c:pt>
                <c:pt idx="11">
                  <c:v>1531</c:v>
                </c:pt>
                <c:pt idx="12">
                  <c:v>1712</c:v>
                </c:pt>
                <c:pt idx="13">
                  <c:v>1913</c:v>
                </c:pt>
                <c:pt idx="14">
                  <c:v>2065</c:v>
                </c:pt>
                <c:pt idx="15">
                  <c:v>2217</c:v>
                </c:pt>
                <c:pt idx="16">
                  <c:v>2356</c:v>
                </c:pt>
                <c:pt idx="17">
                  <c:v>2501</c:v>
                </c:pt>
                <c:pt idx="18">
                  <c:v>2651</c:v>
                </c:pt>
                <c:pt idx="19">
                  <c:v>2796</c:v>
                </c:pt>
                <c:pt idx="20">
                  <c:v>2943</c:v>
                </c:pt>
                <c:pt idx="21">
                  <c:v>3098</c:v>
                </c:pt>
                <c:pt idx="22">
                  <c:v>3257</c:v>
                </c:pt>
                <c:pt idx="23">
                  <c:v>3413</c:v>
                </c:pt>
                <c:pt idx="24">
                  <c:v>3574</c:v>
                </c:pt>
                <c:pt idx="25">
                  <c:v>3732</c:v>
                </c:pt>
                <c:pt idx="26">
                  <c:v>3899</c:v>
                </c:pt>
                <c:pt idx="27">
                  <c:v>4056</c:v>
                </c:pt>
                <c:pt idx="28">
                  <c:v>4218</c:v>
                </c:pt>
                <c:pt idx="29">
                  <c:v>4376</c:v>
                </c:pt>
                <c:pt idx="30">
                  <c:v>4534</c:v>
                </c:pt>
                <c:pt idx="31">
                  <c:v>4691</c:v>
                </c:pt>
                <c:pt idx="32">
                  <c:v>4859</c:v>
                </c:pt>
                <c:pt idx="33">
                  <c:v>5020</c:v>
                </c:pt>
                <c:pt idx="34">
                  <c:v>5187</c:v>
                </c:pt>
                <c:pt idx="35">
                  <c:v>5475</c:v>
                </c:pt>
                <c:pt idx="36">
                  <c:v>5661</c:v>
                </c:pt>
                <c:pt idx="37">
                  <c:v>5977</c:v>
                </c:pt>
                <c:pt idx="38">
                  <c:v>6145</c:v>
                </c:pt>
                <c:pt idx="39">
                  <c:v>6304</c:v>
                </c:pt>
                <c:pt idx="40">
                  <c:v>6477</c:v>
                </c:pt>
                <c:pt idx="41">
                  <c:v>6643</c:v>
                </c:pt>
                <c:pt idx="42">
                  <c:v>6958</c:v>
                </c:pt>
                <c:pt idx="43">
                  <c:v>7427</c:v>
                </c:pt>
                <c:pt idx="44">
                  <c:v>7578</c:v>
                </c:pt>
                <c:pt idx="45">
                  <c:v>7898</c:v>
                </c:pt>
              </c:numCache>
            </c:numRef>
          </c:xVal>
          <c:yVal>
            <c:numRef>
              <c:f>'Peak data'!$H$3:$H$1677</c:f>
              <c:numCache>
                <c:formatCode>0.00</c:formatCode>
                <c:ptCount val="1661"/>
                <c:pt idx="0">
                  <c:v>1.2226884996191927</c:v>
                </c:pt>
                <c:pt idx="1">
                  <c:v>1.3245792079207921</c:v>
                </c:pt>
                <c:pt idx="2">
                  <c:v>1.7066693640517898</c:v>
                </c:pt>
                <c:pt idx="3">
                  <c:v>5.9822876999238392</c:v>
                </c:pt>
                <c:pt idx="4">
                  <c:v>9.9442579017517136</c:v>
                </c:pt>
                <c:pt idx="5">
                  <c:v>13.891399466869764</c:v>
                </c:pt>
                <c:pt idx="6">
                  <c:v>17.710222772277227</c:v>
                </c:pt>
                <c:pt idx="7">
                  <c:v>21.523710015232293</c:v>
                </c:pt>
                <c:pt idx="8">
                  <c:v>25.483489623000764</c:v>
                </c:pt>
                <c:pt idx="9">
                  <c:v>29.166664603960399</c:v>
                </c:pt>
                <c:pt idx="10">
                  <c:v>32.978354436405183</c:v>
                </c:pt>
                <c:pt idx="11">
                  <c:v>36.934791984006097</c:v>
                </c:pt>
                <c:pt idx="12">
                  <c:v>41.01286367098249</c:v>
                </c:pt>
                <c:pt idx="13">
                  <c:v>45.828042174409752</c:v>
                </c:pt>
                <c:pt idx="14">
                  <c:v>48.483463442498092</c:v>
                </c:pt>
                <c:pt idx="15">
                  <c:v>49.063577684691545</c:v>
                </c:pt>
                <c:pt idx="16">
                  <c:v>48.235870144706787</c:v>
                </c:pt>
                <c:pt idx="17">
                  <c:v>46.217546648895663</c:v>
                </c:pt>
                <c:pt idx="18">
                  <c:v>43.703390613099778</c:v>
                </c:pt>
                <c:pt idx="19">
                  <c:v>41.460868240670216</c:v>
                </c:pt>
                <c:pt idx="20">
                  <c:v>39.17742669459254</c:v>
                </c:pt>
                <c:pt idx="21">
                  <c:v>36.629484958111199</c:v>
                </c:pt>
                <c:pt idx="22">
                  <c:v>34.759110814927645</c:v>
                </c:pt>
                <c:pt idx="23">
                  <c:v>32.973271134805785</c:v>
                </c:pt>
                <c:pt idx="24">
                  <c:v>31.517480959634426</c:v>
                </c:pt>
                <c:pt idx="25">
                  <c:v>29.871277608530086</c:v>
                </c:pt>
                <c:pt idx="26">
                  <c:v>27.922912699923842</c:v>
                </c:pt>
                <c:pt idx="27">
                  <c:v>26.996881188118817</c:v>
                </c:pt>
                <c:pt idx="28">
                  <c:v>26.061329017517139</c:v>
                </c:pt>
                <c:pt idx="29">
                  <c:v>24.825384615384618</c:v>
                </c:pt>
                <c:pt idx="30">
                  <c:v>23.429695354150802</c:v>
                </c:pt>
                <c:pt idx="31">
                  <c:v>21.869599200304648</c:v>
                </c:pt>
                <c:pt idx="32">
                  <c:v>21.151730293221629</c:v>
                </c:pt>
                <c:pt idx="33">
                  <c:v>20.160767326732675</c:v>
                </c:pt>
                <c:pt idx="34">
                  <c:v>19.083360148514853</c:v>
                </c:pt>
                <c:pt idx="35">
                  <c:v>16.452625190403655</c:v>
                </c:pt>
                <c:pt idx="36">
                  <c:v>16.057644230769231</c:v>
                </c:pt>
                <c:pt idx="37">
                  <c:v>13.932487147753239</c:v>
                </c:pt>
                <c:pt idx="38">
                  <c:v>13.461200495049505</c:v>
                </c:pt>
                <c:pt idx="39">
                  <c:v>12.747235338918509</c:v>
                </c:pt>
                <c:pt idx="40">
                  <c:v>12.005634996191926</c:v>
                </c:pt>
                <c:pt idx="41">
                  <c:v>11.193935643564359</c:v>
                </c:pt>
                <c:pt idx="42">
                  <c:v>10.552260091393757</c:v>
                </c:pt>
                <c:pt idx="43">
                  <c:v>8.7605226580350344</c:v>
                </c:pt>
                <c:pt idx="44">
                  <c:v>7.6616869763899471</c:v>
                </c:pt>
                <c:pt idx="45">
                  <c:v>6.6543507235338932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</c:numCache>
            </c:numRef>
          </c:yVal>
          <c:smooth val="1"/>
        </c:ser>
        <c:axId val="78280192"/>
        <c:axId val="7828211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/>
              <c:showVal val="1"/>
            </c:dLbl>
            <c:delete val="1"/>
          </c:dLbls>
          <c:xVal>
            <c:numRef>
              <c:f>'Peak data'!$D$3:$D$1677</c:f>
              <c:numCache>
                <c:formatCode>General</c:formatCode>
                <c:ptCount val="1661"/>
                <c:pt idx="0">
                  <c:v>48</c:v>
                </c:pt>
                <c:pt idx="1">
                  <c:v>52</c:v>
                </c:pt>
                <c:pt idx="2">
                  <c:v>67</c:v>
                </c:pt>
                <c:pt idx="3">
                  <c:v>238</c:v>
                </c:pt>
                <c:pt idx="4">
                  <c:v>401</c:v>
                </c:pt>
                <c:pt idx="5">
                  <c:v>564</c:v>
                </c:pt>
                <c:pt idx="6">
                  <c:v>724</c:v>
                </c:pt>
                <c:pt idx="7">
                  <c:v>886</c:v>
                </c:pt>
                <c:pt idx="8">
                  <c:v>1049</c:v>
                </c:pt>
                <c:pt idx="9">
                  <c:v>1209</c:v>
                </c:pt>
                <c:pt idx="10">
                  <c:v>1367</c:v>
                </c:pt>
                <c:pt idx="11">
                  <c:v>1531</c:v>
                </c:pt>
                <c:pt idx="12">
                  <c:v>1712</c:v>
                </c:pt>
                <c:pt idx="13">
                  <c:v>1913</c:v>
                </c:pt>
                <c:pt idx="14">
                  <c:v>2065</c:v>
                </c:pt>
                <c:pt idx="15">
                  <c:v>2217</c:v>
                </c:pt>
                <c:pt idx="16">
                  <c:v>2356</c:v>
                </c:pt>
                <c:pt idx="17">
                  <c:v>2501</c:v>
                </c:pt>
                <c:pt idx="18">
                  <c:v>2651</c:v>
                </c:pt>
                <c:pt idx="19">
                  <c:v>2796</c:v>
                </c:pt>
                <c:pt idx="20">
                  <c:v>2943</c:v>
                </c:pt>
                <c:pt idx="21">
                  <c:v>3098</c:v>
                </c:pt>
                <c:pt idx="22">
                  <c:v>3257</c:v>
                </c:pt>
                <c:pt idx="23">
                  <c:v>3413</c:v>
                </c:pt>
                <c:pt idx="24">
                  <c:v>3574</c:v>
                </c:pt>
                <c:pt idx="25">
                  <c:v>3732</c:v>
                </c:pt>
                <c:pt idx="26">
                  <c:v>3899</c:v>
                </c:pt>
                <c:pt idx="27">
                  <c:v>4056</c:v>
                </c:pt>
                <c:pt idx="28">
                  <c:v>4218</c:v>
                </c:pt>
                <c:pt idx="29">
                  <c:v>4376</c:v>
                </c:pt>
                <c:pt idx="30">
                  <c:v>4534</c:v>
                </c:pt>
                <c:pt idx="31">
                  <c:v>4691</c:v>
                </c:pt>
                <c:pt idx="32">
                  <c:v>4859</c:v>
                </c:pt>
                <c:pt idx="33">
                  <c:v>5020</c:v>
                </c:pt>
                <c:pt idx="34">
                  <c:v>5187</c:v>
                </c:pt>
                <c:pt idx="35">
                  <c:v>5475</c:v>
                </c:pt>
                <c:pt idx="36">
                  <c:v>5661</c:v>
                </c:pt>
                <c:pt idx="37">
                  <c:v>5977</c:v>
                </c:pt>
                <c:pt idx="38">
                  <c:v>6145</c:v>
                </c:pt>
                <c:pt idx="39">
                  <c:v>6304</c:v>
                </c:pt>
                <c:pt idx="40">
                  <c:v>6477</c:v>
                </c:pt>
                <c:pt idx="41">
                  <c:v>6643</c:v>
                </c:pt>
                <c:pt idx="42">
                  <c:v>6958</c:v>
                </c:pt>
                <c:pt idx="43">
                  <c:v>7427</c:v>
                </c:pt>
                <c:pt idx="44">
                  <c:v>7578</c:v>
                </c:pt>
                <c:pt idx="45">
                  <c:v>7898</c:v>
                </c:pt>
              </c:numCache>
            </c:numRef>
          </c:xVal>
          <c:yVal>
            <c:numRef>
              <c:f>'Peak data'!$B$3:$B$1677</c:f>
              <c:numCache>
                <c:formatCode>General</c:formatCode>
                <c:ptCount val="1661"/>
                <c:pt idx="0">
                  <c:v>167.9</c:v>
                </c:pt>
                <c:pt idx="1">
                  <c:v>166.8</c:v>
                </c:pt>
                <c:pt idx="2">
                  <c:v>167.7</c:v>
                </c:pt>
                <c:pt idx="3">
                  <c:v>173.6</c:v>
                </c:pt>
                <c:pt idx="4">
                  <c:v>220.6</c:v>
                </c:pt>
                <c:pt idx="5">
                  <c:v>263.89999999999998</c:v>
                </c:pt>
                <c:pt idx="6">
                  <c:v>307.2</c:v>
                </c:pt>
                <c:pt idx="7">
                  <c:v>350</c:v>
                </c:pt>
                <c:pt idx="8">
                  <c:v>393.5</c:v>
                </c:pt>
                <c:pt idx="9">
                  <c:v>439.4</c:v>
                </c:pt>
                <c:pt idx="10">
                  <c:v>482</c:v>
                </c:pt>
                <c:pt idx="11">
                  <c:v>526.9</c:v>
                </c:pt>
                <c:pt idx="12">
                  <c:v>569.20000000000005</c:v>
                </c:pt>
                <c:pt idx="13">
                  <c:v>624</c:v>
                </c:pt>
                <c:pt idx="14">
                  <c:v>658.7</c:v>
                </c:pt>
                <c:pt idx="15">
                  <c:v>650</c:v>
                </c:pt>
                <c:pt idx="16">
                  <c:v>632.70000000000005</c:v>
                </c:pt>
                <c:pt idx="17">
                  <c:v>624</c:v>
                </c:pt>
                <c:pt idx="18">
                  <c:v>612</c:v>
                </c:pt>
                <c:pt idx="19">
                  <c:v>600</c:v>
                </c:pt>
                <c:pt idx="20">
                  <c:v>585</c:v>
                </c:pt>
                <c:pt idx="21">
                  <c:v>567.1</c:v>
                </c:pt>
                <c:pt idx="22">
                  <c:v>537.70000000000005</c:v>
                </c:pt>
                <c:pt idx="23">
                  <c:v>508.1</c:v>
                </c:pt>
                <c:pt idx="24">
                  <c:v>485.4</c:v>
                </c:pt>
                <c:pt idx="25">
                  <c:v>456.6</c:v>
                </c:pt>
                <c:pt idx="26">
                  <c:v>435.5</c:v>
                </c:pt>
                <c:pt idx="27">
                  <c:v>414.3</c:v>
                </c:pt>
                <c:pt idx="28">
                  <c:v>395.5</c:v>
                </c:pt>
                <c:pt idx="29">
                  <c:v>377.6</c:v>
                </c:pt>
                <c:pt idx="30">
                  <c:v>359.8</c:v>
                </c:pt>
                <c:pt idx="31">
                  <c:v>344.9</c:v>
                </c:pt>
                <c:pt idx="32">
                  <c:v>329</c:v>
                </c:pt>
                <c:pt idx="33">
                  <c:v>315.89999999999998</c:v>
                </c:pt>
                <c:pt idx="34">
                  <c:v>302.89999999999998</c:v>
                </c:pt>
                <c:pt idx="35">
                  <c:v>277.89999999999998</c:v>
                </c:pt>
                <c:pt idx="36">
                  <c:v>266</c:v>
                </c:pt>
                <c:pt idx="37">
                  <c:v>242.4</c:v>
                </c:pt>
                <c:pt idx="38">
                  <c:v>232.1</c:v>
                </c:pt>
                <c:pt idx="39">
                  <c:v>224.7</c:v>
                </c:pt>
                <c:pt idx="40">
                  <c:v>219.4</c:v>
                </c:pt>
                <c:pt idx="41">
                  <c:v>212.9</c:v>
                </c:pt>
                <c:pt idx="42">
                  <c:v>192.7</c:v>
                </c:pt>
                <c:pt idx="43">
                  <c:v>177.1</c:v>
                </c:pt>
                <c:pt idx="44">
                  <c:v>170.3</c:v>
                </c:pt>
                <c:pt idx="45">
                  <c:v>159.9</c:v>
                </c:pt>
              </c:numCache>
            </c:numRef>
          </c:yVal>
          <c:smooth val="1"/>
        </c:ser>
        <c:axId val="78521472"/>
        <c:axId val="78523008"/>
      </c:scatterChart>
      <c:valAx>
        <c:axId val="78280192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36"/>
              <c:y val="0.874388176968078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82112"/>
        <c:crosses val="autoZero"/>
        <c:crossBetween val="midCat"/>
      </c:valAx>
      <c:valAx>
        <c:axId val="782821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80192"/>
        <c:crosses val="autoZero"/>
        <c:crossBetween val="midCat"/>
      </c:valAx>
      <c:valAx>
        <c:axId val="78521472"/>
        <c:scaling>
          <c:orientation val="minMax"/>
        </c:scaling>
        <c:delete val="1"/>
        <c:axPos val="b"/>
        <c:numFmt formatCode="General" sourceLinked="1"/>
        <c:tickLblPos val="none"/>
        <c:crossAx val="78523008"/>
        <c:crosses val="autoZero"/>
        <c:crossBetween val="midCat"/>
      </c:valAx>
      <c:valAx>
        <c:axId val="7852300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52147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837223680373289"/>
          <c:y val="0.91787950525792117"/>
          <c:w val="0.7638181393992417"/>
          <c:h val="4.4564699020465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3"/>
          <c:y val="0.16639477977161488"/>
          <c:w val="0.79134295227524976"/>
          <c:h val="0.65579119086460425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data'!$D$3:$D$1123</c:f>
              <c:numCache>
                <c:formatCode>General</c:formatCode>
                <c:ptCount val="1107"/>
                <c:pt idx="0">
                  <c:v>48</c:v>
                </c:pt>
                <c:pt idx="1">
                  <c:v>52</c:v>
                </c:pt>
                <c:pt idx="2">
                  <c:v>67</c:v>
                </c:pt>
                <c:pt idx="3">
                  <c:v>238</c:v>
                </c:pt>
                <c:pt idx="4">
                  <c:v>401</c:v>
                </c:pt>
                <c:pt idx="5">
                  <c:v>564</c:v>
                </c:pt>
                <c:pt idx="6">
                  <c:v>724</c:v>
                </c:pt>
                <c:pt idx="7">
                  <c:v>886</c:v>
                </c:pt>
                <c:pt idx="8">
                  <c:v>1049</c:v>
                </c:pt>
                <c:pt idx="9">
                  <c:v>1209</c:v>
                </c:pt>
                <c:pt idx="10">
                  <c:v>1367</c:v>
                </c:pt>
                <c:pt idx="11">
                  <c:v>1531</c:v>
                </c:pt>
                <c:pt idx="12">
                  <c:v>1712</c:v>
                </c:pt>
                <c:pt idx="13">
                  <c:v>1913</c:v>
                </c:pt>
                <c:pt idx="14">
                  <c:v>2065</c:v>
                </c:pt>
                <c:pt idx="15">
                  <c:v>2217</c:v>
                </c:pt>
                <c:pt idx="16">
                  <c:v>2356</c:v>
                </c:pt>
                <c:pt idx="17">
                  <c:v>2501</c:v>
                </c:pt>
                <c:pt idx="18">
                  <c:v>2651</c:v>
                </c:pt>
                <c:pt idx="19">
                  <c:v>2796</c:v>
                </c:pt>
                <c:pt idx="20">
                  <c:v>2943</c:v>
                </c:pt>
                <c:pt idx="21">
                  <c:v>3098</c:v>
                </c:pt>
                <c:pt idx="22">
                  <c:v>3257</c:v>
                </c:pt>
                <c:pt idx="23">
                  <c:v>3413</c:v>
                </c:pt>
                <c:pt idx="24">
                  <c:v>3574</c:v>
                </c:pt>
                <c:pt idx="25">
                  <c:v>3732</c:v>
                </c:pt>
                <c:pt idx="26">
                  <c:v>3899</c:v>
                </c:pt>
                <c:pt idx="27">
                  <c:v>4056</c:v>
                </c:pt>
                <c:pt idx="28">
                  <c:v>4218</c:v>
                </c:pt>
                <c:pt idx="29">
                  <c:v>4376</c:v>
                </c:pt>
                <c:pt idx="30">
                  <c:v>4534</c:v>
                </c:pt>
                <c:pt idx="31">
                  <c:v>4691</c:v>
                </c:pt>
                <c:pt idx="32">
                  <c:v>4859</c:v>
                </c:pt>
                <c:pt idx="33">
                  <c:v>5020</c:v>
                </c:pt>
                <c:pt idx="34">
                  <c:v>5187</c:v>
                </c:pt>
                <c:pt idx="35">
                  <c:v>5475</c:v>
                </c:pt>
                <c:pt idx="36">
                  <c:v>5661</c:v>
                </c:pt>
                <c:pt idx="37">
                  <c:v>5977</c:v>
                </c:pt>
                <c:pt idx="38">
                  <c:v>6145</c:v>
                </c:pt>
                <c:pt idx="39">
                  <c:v>6304</c:v>
                </c:pt>
                <c:pt idx="40">
                  <c:v>6477</c:v>
                </c:pt>
                <c:pt idx="41">
                  <c:v>6643</c:v>
                </c:pt>
                <c:pt idx="42">
                  <c:v>6958</c:v>
                </c:pt>
                <c:pt idx="43">
                  <c:v>7427</c:v>
                </c:pt>
                <c:pt idx="44">
                  <c:v>7578</c:v>
                </c:pt>
                <c:pt idx="45">
                  <c:v>7898</c:v>
                </c:pt>
              </c:numCache>
            </c:numRef>
          </c:xVal>
          <c:yVal>
            <c:numRef>
              <c:f>'Peak data'!$E$3:$E$1123</c:f>
              <c:numCache>
                <c:formatCode>General</c:formatCode>
                <c:ptCount val="1107"/>
                <c:pt idx="0">
                  <c:v>181.4</c:v>
                </c:pt>
                <c:pt idx="1">
                  <c:v>181.4</c:v>
                </c:pt>
                <c:pt idx="2">
                  <c:v>181.4</c:v>
                </c:pt>
                <c:pt idx="3">
                  <c:v>179</c:v>
                </c:pt>
                <c:pt idx="4">
                  <c:v>176.6</c:v>
                </c:pt>
                <c:pt idx="5">
                  <c:v>175.4</c:v>
                </c:pt>
                <c:pt idx="6">
                  <c:v>174.2</c:v>
                </c:pt>
                <c:pt idx="7">
                  <c:v>173</c:v>
                </c:pt>
                <c:pt idx="8">
                  <c:v>173</c:v>
                </c:pt>
                <c:pt idx="9">
                  <c:v>171.8</c:v>
                </c:pt>
                <c:pt idx="10">
                  <c:v>171.8</c:v>
                </c:pt>
                <c:pt idx="11">
                  <c:v>171.8</c:v>
                </c:pt>
                <c:pt idx="12">
                  <c:v>170.6</c:v>
                </c:pt>
                <c:pt idx="13">
                  <c:v>170.6</c:v>
                </c:pt>
                <c:pt idx="14">
                  <c:v>167.2</c:v>
                </c:pt>
                <c:pt idx="15">
                  <c:v>157.6</c:v>
                </c:pt>
                <c:pt idx="16">
                  <c:v>145.80000000000001</c:v>
                </c:pt>
                <c:pt idx="17">
                  <c:v>131.6</c:v>
                </c:pt>
                <c:pt idx="18">
                  <c:v>117.4</c:v>
                </c:pt>
                <c:pt idx="19">
                  <c:v>105.6</c:v>
                </c:pt>
                <c:pt idx="20">
                  <c:v>94.8</c:v>
                </c:pt>
                <c:pt idx="21">
                  <c:v>84.2</c:v>
                </c:pt>
                <c:pt idx="22">
                  <c:v>76</c:v>
                </c:pt>
                <c:pt idx="23">
                  <c:v>68.8</c:v>
                </c:pt>
                <c:pt idx="24">
                  <c:v>62.8</c:v>
                </c:pt>
                <c:pt idx="25">
                  <c:v>57</c:v>
                </c:pt>
                <c:pt idx="26">
                  <c:v>51</c:v>
                </c:pt>
                <c:pt idx="27">
                  <c:v>47.4</c:v>
                </c:pt>
                <c:pt idx="28">
                  <c:v>44</c:v>
                </c:pt>
                <c:pt idx="29">
                  <c:v>40.4</c:v>
                </c:pt>
                <c:pt idx="30">
                  <c:v>36.799999999999997</c:v>
                </c:pt>
                <c:pt idx="31">
                  <c:v>33.200000000000003</c:v>
                </c:pt>
                <c:pt idx="32">
                  <c:v>31</c:v>
                </c:pt>
                <c:pt idx="33">
                  <c:v>28.6</c:v>
                </c:pt>
                <c:pt idx="34">
                  <c:v>26.2</c:v>
                </c:pt>
                <c:pt idx="35">
                  <c:v>21.4</c:v>
                </c:pt>
                <c:pt idx="36">
                  <c:v>20.2</c:v>
                </c:pt>
                <c:pt idx="37">
                  <c:v>16.600000000000001</c:v>
                </c:pt>
                <c:pt idx="38">
                  <c:v>15.6</c:v>
                </c:pt>
                <c:pt idx="39">
                  <c:v>14.4</c:v>
                </c:pt>
                <c:pt idx="40">
                  <c:v>13.2</c:v>
                </c:pt>
                <c:pt idx="41">
                  <c:v>12</c:v>
                </c:pt>
                <c:pt idx="42">
                  <c:v>10.8</c:v>
                </c:pt>
                <c:pt idx="43">
                  <c:v>8.4</c:v>
                </c:pt>
                <c:pt idx="44">
                  <c:v>7.2</c:v>
                </c:pt>
                <c:pt idx="45">
                  <c:v>6</c:v>
                </c:pt>
              </c:numCache>
            </c:numRef>
          </c:yVal>
          <c:smooth val="1"/>
        </c:ser>
        <c:axId val="78575488"/>
        <c:axId val="78704640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data'!$D$3:$D$1123</c:f>
              <c:numCache>
                <c:formatCode>General</c:formatCode>
                <c:ptCount val="1107"/>
                <c:pt idx="0">
                  <c:v>48</c:v>
                </c:pt>
                <c:pt idx="1">
                  <c:v>52</c:v>
                </c:pt>
                <c:pt idx="2">
                  <c:v>67</c:v>
                </c:pt>
                <c:pt idx="3">
                  <c:v>238</c:v>
                </c:pt>
                <c:pt idx="4">
                  <c:v>401</c:v>
                </c:pt>
                <c:pt idx="5">
                  <c:v>564</c:v>
                </c:pt>
                <c:pt idx="6">
                  <c:v>724</c:v>
                </c:pt>
                <c:pt idx="7">
                  <c:v>886</c:v>
                </c:pt>
                <c:pt idx="8">
                  <c:v>1049</c:v>
                </c:pt>
                <c:pt idx="9">
                  <c:v>1209</c:v>
                </c:pt>
                <c:pt idx="10">
                  <c:v>1367</c:v>
                </c:pt>
                <c:pt idx="11">
                  <c:v>1531</c:v>
                </c:pt>
                <c:pt idx="12">
                  <c:v>1712</c:v>
                </c:pt>
                <c:pt idx="13">
                  <c:v>1913</c:v>
                </c:pt>
                <c:pt idx="14">
                  <c:v>2065</c:v>
                </c:pt>
                <c:pt idx="15">
                  <c:v>2217</c:v>
                </c:pt>
                <c:pt idx="16">
                  <c:v>2356</c:v>
                </c:pt>
                <c:pt idx="17">
                  <c:v>2501</c:v>
                </c:pt>
                <c:pt idx="18">
                  <c:v>2651</c:v>
                </c:pt>
                <c:pt idx="19">
                  <c:v>2796</c:v>
                </c:pt>
                <c:pt idx="20">
                  <c:v>2943</c:v>
                </c:pt>
                <c:pt idx="21">
                  <c:v>3098</c:v>
                </c:pt>
                <c:pt idx="22">
                  <c:v>3257</c:v>
                </c:pt>
                <c:pt idx="23">
                  <c:v>3413</c:v>
                </c:pt>
                <c:pt idx="24">
                  <c:v>3574</c:v>
                </c:pt>
                <c:pt idx="25">
                  <c:v>3732</c:v>
                </c:pt>
                <c:pt idx="26">
                  <c:v>3899</c:v>
                </c:pt>
                <c:pt idx="27">
                  <c:v>4056</c:v>
                </c:pt>
                <c:pt idx="28">
                  <c:v>4218</c:v>
                </c:pt>
                <c:pt idx="29">
                  <c:v>4376</c:v>
                </c:pt>
                <c:pt idx="30">
                  <c:v>4534</c:v>
                </c:pt>
                <c:pt idx="31">
                  <c:v>4691</c:v>
                </c:pt>
                <c:pt idx="32">
                  <c:v>4859</c:v>
                </c:pt>
                <c:pt idx="33">
                  <c:v>5020</c:v>
                </c:pt>
                <c:pt idx="34">
                  <c:v>5187</c:v>
                </c:pt>
                <c:pt idx="35">
                  <c:v>5475</c:v>
                </c:pt>
                <c:pt idx="36">
                  <c:v>5661</c:v>
                </c:pt>
                <c:pt idx="37">
                  <c:v>5977</c:v>
                </c:pt>
                <c:pt idx="38">
                  <c:v>6145</c:v>
                </c:pt>
                <c:pt idx="39">
                  <c:v>6304</c:v>
                </c:pt>
                <c:pt idx="40">
                  <c:v>6477</c:v>
                </c:pt>
                <c:pt idx="41">
                  <c:v>6643</c:v>
                </c:pt>
                <c:pt idx="42">
                  <c:v>6958</c:v>
                </c:pt>
                <c:pt idx="43">
                  <c:v>7427</c:v>
                </c:pt>
                <c:pt idx="44">
                  <c:v>7578</c:v>
                </c:pt>
                <c:pt idx="45">
                  <c:v>7898</c:v>
                </c:pt>
              </c:numCache>
            </c:numRef>
          </c:xVal>
          <c:yVal>
            <c:numRef>
              <c:f>'Peak data'!$F$3:$F$1123</c:f>
              <c:numCache>
                <c:formatCode>0.00</c:formatCode>
                <c:ptCount val="1107"/>
                <c:pt idx="0">
                  <c:v>0.91587251498895561</c:v>
                </c:pt>
                <c:pt idx="1">
                  <c:v>0.99219522457136855</c:v>
                </c:pt>
                <c:pt idx="2">
                  <c:v>1.2784053855054172</c:v>
                </c:pt>
                <c:pt idx="3">
                  <c:v>4.4811191753444835</c:v>
                </c:pt>
                <c:pt idx="4">
                  <c:v>7.4488902913642567</c:v>
                </c:pt>
                <c:pt idx="5">
                  <c:v>10.405553802461345</c:v>
                </c:pt>
                <c:pt idx="6">
                  <c:v>13.266098664142209</c:v>
                </c:pt>
                <c:pt idx="7">
                  <c:v>16.122646471021351</c:v>
                </c:pt>
                <c:pt idx="8">
                  <c:v>19.088776690859365</c:v>
                </c:pt>
                <c:pt idx="9">
                  <c:v>21.847712212054276</c:v>
                </c:pt>
                <c:pt idx="10">
                  <c:v>24.702913642579151</c:v>
                </c:pt>
                <c:pt idx="11">
                  <c:v>27.666540443883452</c:v>
                </c:pt>
                <c:pt idx="12">
                  <c:v>30.721279057536552</c:v>
                </c:pt>
                <c:pt idx="13">
                  <c:v>34.328158199221626</c:v>
                </c:pt>
                <c:pt idx="14">
                  <c:v>36.317239928473754</c:v>
                </c:pt>
                <c:pt idx="15">
                  <c:v>36.751782896812877</c:v>
                </c:pt>
                <c:pt idx="16">
                  <c:v>36.13177658567372</c:v>
                </c:pt>
                <c:pt idx="17">
                  <c:v>34.619922162617016</c:v>
                </c:pt>
                <c:pt idx="18">
                  <c:v>32.736657199957925</c:v>
                </c:pt>
                <c:pt idx="19">
                  <c:v>31.05686336383717</c:v>
                </c:pt>
                <c:pt idx="20">
                  <c:v>29.346418428526345</c:v>
                </c:pt>
                <c:pt idx="21">
                  <c:v>27.437845797833177</c:v>
                </c:pt>
                <c:pt idx="22">
                  <c:v>26.03681497843694</c:v>
                </c:pt>
                <c:pt idx="23">
                  <c:v>24.699105921952246</c:v>
                </c:pt>
                <c:pt idx="24">
                  <c:v>23.60862522351951</c:v>
                </c:pt>
                <c:pt idx="25">
                  <c:v>22.375512780056802</c:v>
                </c:pt>
                <c:pt idx="26">
                  <c:v>20.916061849163775</c:v>
                </c:pt>
                <c:pt idx="27">
                  <c:v>20.222404544020193</c:v>
                </c:pt>
                <c:pt idx="28">
                  <c:v>19.521615651625119</c:v>
                </c:pt>
                <c:pt idx="29">
                  <c:v>18.595813611023456</c:v>
                </c:pt>
                <c:pt idx="30">
                  <c:v>17.550352371936466</c:v>
                </c:pt>
                <c:pt idx="31">
                  <c:v>16.38173977069528</c:v>
                </c:pt>
                <c:pt idx="32">
                  <c:v>15.844009677080047</c:v>
                </c:pt>
                <c:pt idx="33">
                  <c:v>15.101714526138634</c:v>
                </c:pt>
                <c:pt idx="34">
                  <c:v>14.294667087409277</c:v>
                </c:pt>
                <c:pt idx="35">
                  <c:v>12.324076995897759</c:v>
                </c:pt>
                <c:pt idx="36">
                  <c:v>12.028210792047965</c:v>
                </c:pt>
                <c:pt idx="37">
                  <c:v>10.436331124434629</c:v>
                </c:pt>
                <c:pt idx="38">
                  <c:v>10.083307036920164</c:v>
                </c:pt>
                <c:pt idx="39">
                  <c:v>9.548501104449354</c:v>
                </c:pt>
                <c:pt idx="40">
                  <c:v>8.9929946355317121</c:v>
                </c:pt>
                <c:pt idx="41">
                  <c:v>8.3849794887977271</c:v>
                </c:pt>
                <c:pt idx="42">
                  <c:v>7.9043231303250243</c:v>
                </c:pt>
                <c:pt idx="43">
                  <c:v>6.5621962764278958</c:v>
                </c:pt>
                <c:pt idx="44">
                  <c:v>5.7390975071000314</c:v>
                </c:pt>
                <c:pt idx="45">
                  <c:v>4.9845377090564851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</c:numCache>
            </c:numRef>
          </c:yVal>
          <c:smooth val="1"/>
        </c:ser>
        <c:axId val="78575488"/>
        <c:axId val="7870464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data'!$D$3:$D$1123</c:f>
              <c:numCache>
                <c:formatCode>General</c:formatCode>
                <c:ptCount val="1107"/>
                <c:pt idx="0">
                  <c:v>48</c:v>
                </c:pt>
                <c:pt idx="1">
                  <c:v>52</c:v>
                </c:pt>
                <c:pt idx="2">
                  <c:v>67</c:v>
                </c:pt>
                <c:pt idx="3">
                  <c:v>238</c:v>
                </c:pt>
                <c:pt idx="4">
                  <c:v>401</c:v>
                </c:pt>
                <c:pt idx="5">
                  <c:v>564</c:v>
                </c:pt>
                <c:pt idx="6">
                  <c:v>724</c:v>
                </c:pt>
                <c:pt idx="7">
                  <c:v>886</c:v>
                </c:pt>
                <c:pt idx="8">
                  <c:v>1049</c:v>
                </c:pt>
                <c:pt idx="9">
                  <c:v>1209</c:v>
                </c:pt>
                <c:pt idx="10">
                  <c:v>1367</c:v>
                </c:pt>
                <c:pt idx="11">
                  <c:v>1531</c:v>
                </c:pt>
                <c:pt idx="12">
                  <c:v>1712</c:v>
                </c:pt>
                <c:pt idx="13">
                  <c:v>1913</c:v>
                </c:pt>
                <c:pt idx="14">
                  <c:v>2065</c:v>
                </c:pt>
                <c:pt idx="15">
                  <c:v>2217</c:v>
                </c:pt>
                <c:pt idx="16">
                  <c:v>2356</c:v>
                </c:pt>
                <c:pt idx="17">
                  <c:v>2501</c:v>
                </c:pt>
                <c:pt idx="18">
                  <c:v>2651</c:v>
                </c:pt>
                <c:pt idx="19">
                  <c:v>2796</c:v>
                </c:pt>
                <c:pt idx="20">
                  <c:v>2943</c:v>
                </c:pt>
                <c:pt idx="21">
                  <c:v>3098</c:v>
                </c:pt>
                <c:pt idx="22">
                  <c:v>3257</c:v>
                </c:pt>
                <c:pt idx="23">
                  <c:v>3413</c:v>
                </c:pt>
                <c:pt idx="24">
                  <c:v>3574</c:v>
                </c:pt>
                <c:pt idx="25">
                  <c:v>3732</c:v>
                </c:pt>
                <c:pt idx="26">
                  <c:v>3899</c:v>
                </c:pt>
                <c:pt idx="27">
                  <c:v>4056</c:v>
                </c:pt>
                <c:pt idx="28">
                  <c:v>4218</c:v>
                </c:pt>
                <c:pt idx="29">
                  <c:v>4376</c:v>
                </c:pt>
                <c:pt idx="30">
                  <c:v>4534</c:v>
                </c:pt>
                <c:pt idx="31">
                  <c:v>4691</c:v>
                </c:pt>
                <c:pt idx="32">
                  <c:v>4859</c:v>
                </c:pt>
                <c:pt idx="33">
                  <c:v>5020</c:v>
                </c:pt>
                <c:pt idx="34">
                  <c:v>5187</c:v>
                </c:pt>
                <c:pt idx="35">
                  <c:v>5475</c:v>
                </c:pt>
                <c:pt idx="36">
                  <c:v>5661</c:v>
                </c:pt>
                <c:pt idx="37">
                  <c:v>5977</c:v>
                </c:pt>
                <c:pt idx="38">
                  <c:v>6145</c:v>
                </c:pt>
                <c:pt idx="39">
                  <c:v>6304</c:v>
                </c:pt>
                <c:pt idx="40">
                  <c:v>6477</c:v>
                </c:pt>
                <c:pt idx="41">
                  <c:v>6643</c:v>
                </c:pt>
                <c:pt idx="42">
                  <c:v>6958</c:v>
                </c:pt>
                <c:pt idx="43">
                  <c:v>7427</c:v>
                </c:pt>
                <c:pt idx="44">
                  <c:v>7578</c:v>
                </c:pt>
                <c:pt idx="45">
                  <c:v>7898</c:v>
                </c:pt>
              </c:numCache>
            </c:numRef>
          </c:xVal>
          <c:yVal>
            <c:numRef>
              <c:f>'Peak data'!$B$3:$B$48</c:f>
              <c:numCache>
                <c:formatCode>General</c:formatCode>
                <c:ptCount val="46"/>
                <c:pt idx="0">
                  <c:v>167.9</c:v>
                </c:pt>
                <c:pt idx="1">
                  <c:v>166.8</c:v>
                </c:pt>
                <c:pt idx="2">
                  <c:v>167.7</c:v>
                </c:pt>
                <c:pt idx="3">
                  <c:v>173.6</c:v>
                </c:pt>
                <c:pt idx="4">
                  <c:v>220.6</c:v>
                </c:pt>
                <c:pt idx="5">
                  <c:v>263.89999999999998</c:v>
                </c:pt>
                <c:pt idx="6">
                  <c:v>307.2</c:v>
                </c:pt>
                <c:pt idx="7">
                  <c:v>350</c:v>
                </c:pt>
                <c:pt idx="8">
                  <c:v>393.5</c:v>
                </c:pt>
                <c:pt idx="9">
                  <c:v>439.4</c:v>
                </c:pt>
                <c:pt idx="10">
                  <c:v>482</c:v>
                </c:pt>
                <c:pt idx="11">
                  <c:v>526.9</c:v>
                </c:pt>
                <c:pt idx="12">
                  <c:v>569.20000000000005</c:v>
                </c:pt>
                <c:pt idx="13">
                  <c:v>624</c:v>
                </c:pt>
                <c:pt idx="14">
                  <c:v>658.7</c:v>
                </c:pt>
                <c:pt idx="15">
                  <c:v>650</c:v>
                </c:pt>
                <c:pt idx="16">
                  <c:v>632.70000000000005</c:v>
                </c:pt>
                <c:pt idx="17">
                  <c:v>624</c:v>
                </c:pt>
                <c:pt idx="18">
                  <c:v>612</c:v>
                </c:pt>
                <c:pt idx="19">
                  <c:v>600</c:v>
                </c:pt>
                <c:pt idx="20">
                  <c:v>585</c:v>
                </c:pt>
                <c:pt idx="21">
                  <c:v>567.1</c:v>
                </c:pt>
                <c:pt idx="22">
                  <c:v>537.70000000000005</c:v>
                </c:pt>
                <c:pt idx="23">
                  <c:v>508.1</c:v>
                </c:pt>
                <c:pt idx="24">
                  <c:v>485.4</c:v>
                </c:pt>
                <c:pt idx="25">
                  <c:v>456.6</c:v>
                </c:pt>
                <c:pt idx="26">
                  <c:v>435.5</c:v>
                </c:pt>
                <c:pt idx="27">
                  <c:v>414.3</c:v>
                </c:pt>
                <c:pt idx="28">
                  <c:v>395.5</c:v>
                </c:pt>
                <c:pt idx="29">
                  <c:v>377.6</c:v>
                </c:pt>
                <c:pt idx="30">
                  <c:v>359.8</c:v>
                </c:pt>
                <c:pt idx="31">
                  <c:v>344.9</c:v>
                </c:pt>
                <c:pt idx="32">
                  <c:v>329</c:v>
                </c:pt>
                <c:pt idx="33">
                  <c:v>315.89999999999998</c:v>
                </c:pt>
                <c:pt idx="34">
                  <c:v>302.89999999999998</c:v>
                </c:pt>
                <c:pt idx="35">
                  <c:v>277.89999999999998</c:v>
                </c:pt>
                <c:pt idx="36">
                  <c:v>266</c:v>
                </c:pt>
                <c:pt idx="37">
                  <c:v>242.4</c:v>
                </c:pt>
                <c:pt idx="38">
                  <c:v>232.1</c:v>
                </c:pt>
                <c:pt idx="39">
                  <c:v>224.7</c:v>
                </c:pt>
                <c:pt idx="40">
                  <c:v>219.4</c:v>
                </c:pt>
                <c:pt idx="41">
                  <c:v>212.9</c:v>
                </c:pt>
                <c:pt idx="42">
                  <c:v>192.7</c:v>
                </c:pt>
                <c:pt idx="43">
                  <c:v>177.1</c:v>
                </c:pt>
                <c:pt idx="44">
                  <c:v>170.3</c:v>
                </c:pt>
                <c:pt idx="45">
                  <c:v>159.9</c:v>
                </c:pt>
              </c:numCache>
            </c:numRef>
          </c:yVal>
          <c:smooth val="1"/>
        </c:ser>
        <c:axId val="78706560"/>
        <c:axId val="78708096"/>
      </c:scatterChart>
      <c:valAx>
        <c:axId val="78575488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42"/>
              <c:y val="0.874388176968078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04640"/>
        <c:crosses val="autoZero"/>
        <c:crossBetween val="midCat"/>
      </c:valAx>
      <c:valAx>
        <c:axId val="787046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  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575488"/>
        <c:crosses val="autoZero"/>
        <c:crossBetween val="midCat"/>
      </c:valAx>
      <c:valAx>
        <c:axId val="78706560"/>
        <c:scaling>
          <c:orientation val="minMax"/>
        </c:scaling>
        <c:delete val="1"/>
        <c:axPos val="b"/>
        <c:numFmt formatCode="General" sourceLinked="1"/>
        <c:tickLblPos val="none"/>
        <c:crossAx val="78708096"/>
        <c:crosses val="autoZero"/>
        <c:crossBetween val="midCat"/>
      </c:valAx>
      <c:valAx>
        <c:axId val="7870809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0656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7638181393992417"/>
          <c:h val="4.456469902046592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8"/>
          <c:y val="0.16639477977161488"/>
          <c:w val="0.79134295227524976"/>
          <c:h val="0.655791190864604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81</c:v>
                </c:pt>
                <c:pt idx="1">
                  <c:v>87</c:v>
                </c:pt>
                <c:pt idx="2">
                  <c:v>92</c:v>
                </c:pt>
                <c:pt idx="3">
                  <c:v>85</c:v>
                </c:pt>
                <c:pt idx="4">
                  <c:v>83</c:v>
                </c:pt>
                <c:pt idx="5">
                  <c:v>81</c:v>
                </c:pt>
                <c:pt idx="6">
                  <c:v>80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80</c:v>
                </c:pt>
                <c:pt idx="1">
                  <c:v>78</c:v>
                </c:pt>
                <c:pt idx="2">
                  <c:v>77</c:v>
                </c:pt>
                <c:pt idx="3">
                  <c:v>78</c:v>
                </c:pt>
                <c:pt idx="4">
                  <c:v>77</c:v>
                </c:pt>
                <c:pt idx="5">
                  <c:v>60</c:v>
                </c:pt>
                <c:pt idx="6">
                  <c:v>51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40</c:v>
                </c:pt>
                <c:pt idx="1">
                  <c:v>115</c:v>
                </c:pt>
                <c:pt idx="2">
                  <c:v>212</c:v>
                </c:pt>
                <c:pt idx="3">
                  <c:v>265</c:v>
                </c:pt>
                <c:pt idx="4">
                  <c:v>245</c:v>
                </c:pt>
                <c:pt idx="5">
                  <c:v>220</c:v>
                </c:pt>
                <c:pt idx="6">
                  <c:v>190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127</c:v>
                </c:pt>
                <c:pt idx="1">
                  <c:v>172</c:v>
                </c:pt>
                <c:pt idx="2">
                  <c:v>206</c:v>
                </c:pt>
                <c:pt idx="3">
                  <c:v>240</c:v>
                </c:pt>
                <c:pt idx="4">
                  <c:v>245</c:v>
                </c:pt>
                <c:pt idx="5">
                  <c:v>225</c:v>
                </c:pt>
                <c:pt idx="6">
                  <c:v>205</c:v>
                </c:pt>
              </c:numCache>
            </c:numRef>
          </c:yVal>
        </c:ser>
        <c:axId val="86794624"/>
        <c:axId val="8679654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17.552500000000002</c:v>
                </c:pt>
                <c:pt idx="1">
                  <c:v>26.255000000000003</c:v>
                </c:pt>
                <c:pt idx="2">
                  <c:v>32.450000000000003</c:v>
                </c:pt>
                <c:pt idx="3">
                  <c:v>28.910000000000004</c:v>
                </c:pt>
                <c:pt idx="4">
                  <c:v>21.092500000000001</c:v>
                </c:pt>
                <c:pt idx="5">
                  <c:v>14.897500000000001</c:v>
                </c:pt>
                <c:pt idx="6">
                  <c:v>11.505000000000001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3.3420601675552177</c:v>
                </c:pt>
                <c:pt idx="1">
                  <c:v>9.9980959634425002</c:v>
                </c:pt>
                <c:pt idx="2">
                  <c:v>18.53579588728104</c:v>
                </c:pt>
                <c:pt idx="3">
                  <c:v>22.018278750952021</c:v>
                </c:pt>
                <c:pt idx="4">
                  <c:v>20.080445544554454</c:v>
                </c:pt>
                <c:pt idx="5">
                  <c:v>17.01923076923077</c:v>
                </c:pt>
                <c:pt idx="6">
                  <c:v>15.334158415841584</c:v>
                </c:pt>
              </c:numCache>
            </c:numRef>
          </c:yVal>
        </c:ser>
        <c:axId val="86803968"/>
        <c:axId val="86802432"/>
      </c:scatterChart>
      <c:valAx>
        <c:axId val="8679462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53"/>
              <c:y val="0.874388176968079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96544"/>
        <c:crosses val="autoZero"/>
        <c:crossBetween val="midCat"/>
      </c:valAx>
      <c:valAx>
        <c:axId val="867965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94624"/>
        <c:crosses val="autoZero"/>
        <c:crossBetween val="midCat"/>
      </c:valAx>
      <c:valAx>
        <c:axId val="86802432"/>
        <c:scaling>
          <c:orientation val="minMax"/>
        </c:scaling>
        <c:axPos val="r"/>
        <c:numFmt formatCode="0.0" sourceLinked="0"/>
        <c:tickLblPos val="nextTo"/>
        <c:crossAx val="86803968"/>
        <c:crosses val="max"/>
        <c:crossBetween val="midCat"/>
      </c:valAx>
      <c:valAx>
        <c:axId val="86803968"/>
        <c:scaling>
          <c:orientation val="minMax"/>
        </c:scaling>
        <c:delete val="1"/>
        <c:axPos val="b"/>
        <c:numFmt formatCode="General" sourceLinked="1"/>
        <c:tickLblPos val="none"/>
        <c:crossAx val="8680243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1"/>
          <c:y val="0.16639477977161488"/>
          <c:w val="0.79134295227524976"/>
          <c:h val="0.655791190864604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81</c:v>
                </c:pt>
                <c:pt idx="1">
                  <c:v>87</c:v>
                </c:pt>
                <c:pt idx="2">
                  <c:v>92</c:v>
                </c:pt>
                <c:pt idx="3">
                  <c:v>85</c:v>
                </c:pt>
                <c:pt idx="4">
                  <c:v>83</c:v>
                </c:pt>
                <c:pt idx="5">
                  <c:v>81</c:v>
                </c:pt>
                <c:pt idx="6">
                  <c:v>80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80</c:v>
                </c:pt>
                <c:pt idx="1">
                  <c:v>78</c:v>
                </c:pt>
                <c:pt idx="2">
                  <c:v>77</c:v>
                </c:pt>
                <c:pt idx="3">
                  <c:v>78</c:v>
                </c:pt>
                <c:pt idx="4">
                  <c:v>77</c:v>
                </c:pt>
                <c:pt idx="5">
                  <c:v>60</c:v>
                </c:pt>
                <c:pt idx="6">
                  <c:v>51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40</c:v>
                </c:pt>
                <c:pt idx="1">
                  <c:v>115</c:v>
                </c:pt>
                <c:pt idx="2">
                  <c:v>212</c:v>
                </c:pt>
                <c:pt idx="3">
                  <c:v>265</c:v>
                </c:pt>
                <c:pt idx="4">
                  <c:v>245</c:v>
                </c:pt>
                <c:pt idx="5">
                  <c:v>220</c:v>
                </c:pt>
                <c:pt idx="6">
                  <c:v>190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127</c:v>
                </c:pt>
                <c:pt idx="1">
                  <c:v>172</c:v>
                </c:pt>
                <c:pt idx="2">
                  <c:v>206</c:v>
                </c:pt>
                <c:pt idx="3">
                  <c:v>240</c:v>
                </c:pt>
                <c:pt idx="4">
                  <c:v>245</c:v>
                </c:pt>
                <c:pt idx="5">
                  <c:v>225</c:v>
                </c:pt>
                <c:pt idx="6">
                  <c:v>205</c:v>
                </c:pt>
              </c:numCache>
            </c:numRef>
          </c:yVal>
        </c:ser>
        <c:axId val="88037632"/>
        <c:axId val="8804390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23.8</c:v>
                </c:pt>
                <c:pt idx="1">
                  <c:v>35.6</c:v>
                </c:pt>
                <c:pt idx="2">
                  <c:v>44</c:v>
                </c:pt>
                <c:pt idx="3">
                  <c:v>39.200000000000003</c:v>
                </c:pt>
                <c:pt idx="4">
                  <c:v>28.6</c:v>
                </c:pt>
                <c:pt idx="5">
                  <c:v>20.2</c:v>
                </c:pt>
                <c:pt idx="6">
                  <c:v>15.6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2.5034185337120016</c:v>
                </c:pt>
                <c:pt idx="1">
                  <c:v>7.4892184706006102</c:v>
                </c:pt>
                <c:pt idx="2">
                  <c:v>13.884506153360682</c:v>
                </c:pt>
                <c:pt idx="3">
                  <c:v>16.493110339749659</c:v>
                </c:pt>
                <c:pt idx="4">
                  <c:v>15.041548332807405</c:v>
                </c:pt>
                <c:pt idx="5">
                  <c:v>12.748501104449353</c:v>
                </c:pt>
                <c:pt idx="6">
                  <c:v>11.486273272325654</c:v>
                </c:pt>
              </c:numCache>
            </c:numRef>
          </c:yVal>
        </c:ser>
        <c:axId val="88046976"/>
        <c:axId val="88045440"/>
      </c:scatterChart>
      <c:valAx>
        <c:axId val="8803763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64"/>
              <c:y val="0.874388176968079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043904"/>
        <c:crosses val="autoZero"/>
        <c:crossBetween val="midCat"/>
      </c:valAx>
      <c:valAx>
        <c:axId val="880439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037632"/>
        <c:crosses val="autoZero"/>
        <c:crossBetween val="midCat"/>
      </c:valAx>
      <c:valAx>
        <c:axId val="88045440"/>
        <c:scaling>
          <c:orientation val="minMax"/>
        </c:scaling>
        <c:axPos val="r"/>
        <c:numFmt formatCode="0.0" sourceLinked="0"/>
        <c:tickLblPos val="nextTo"/>
        <c:crossAx val="88046976"/>
        <c:crosses val="max"/>
        <c:crossBetween val="midCat"/>
      </c:valAx>
      <c:valAx>
        <c:axId val="88046976"/>
        <c:scaling>
          <c:orientation val="minMax"/>
        </c:scaling>
        <c:delete val="1"/>
        <c:axPos val="b"/>
        <c:numFmt formatCode="General" sourceLinked="1"/>
        <c:tickLblPos val="none"/>
        <c:crossAx val="880454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1"/>
          <c:y val="0.16639477977161488"/>
          <c:w val="0.79134295227524976"/>
          <c:h val="0.655791190864604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79.099999999999994</c:v>
                </c:pt>
                <c:pt idx="1">
                  <c:v>86.6</c:v>
                </c:pt>
                <c:pt idx="2">
                  <c:v>91</c:v>
                </c:pt>
                <c:pt idx="3">
                  <c:v>96</c:v>
                </c:pt>
                <c:pt idx="4">
                  <c:v>92</c:v>
                </c:pt>
                <c:pt idx="5">
                  <c:v>89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99</c:v>
                </c:pt>
                <c:pt idx="4">
                  <c:v>98</c:v>
                </c:pt>
                <c:pt idx="5">
                  <c:v>96</c:v>
                </c:pt>
                <c:pt idx="6">
                  <c:v>96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16.399999999999999</c:v>
                </c:pt>
                <c:pt idx="1">
                  <c:v>48</c:v>
                </c:pt>
                <c:pt idx="2">
                  <c:v>84</c:v>
                </c:pt>
                <c:pt idx="3">
                  <c:v>140</c:v>
                </c:pt>
                <c:pt idx="4">
                  <c:v>185</c:v>
                </c:pt>
                <c:pt idx="5">
                  <c:v>155</c:v>
                </c:pt>
                <c:pt idx="6">
                  <c:v>168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80.3</c:v>
                </c:pt>
                <c:pt idx="1">
                  <c:v>110</c:v>
                </c:pt>
                <c:pt idx="2">
                  <c:v>124</c:v>
                </c:pt>
                <c:pt idx="3">
                  <c:v>145</c:v>
                </c:pt>
                <c:pt idx="4">
                  <c:v>168</c:v>
                </c:pt>
                <c:pt idx="5">
                  <c:v>140</c:v>
                </c:pt>
                <c:pt idx="6">
                  <c:v>163</c:v>
                </c:pt>
              </c:numCache>
            </c:numRef>
          </c:yVal>
        </c:ser>
        <c:axId val="88416640"/>
        <c:axId val="8841856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8.8500000000000014</c:v>
                </c:pt>
                <c:pt idx="1">
                  <c:v>14.012500000000001</c:v>
                </c:pt>
                <c:pt idx="2">
                  <c:v>16.6675</c:v>
                </c:pt>
                <c:pt idx="3">
                  <c:v>21.977500000000003</c:v>
                </c:pt>
                <c:pt idx="4">
                  <c:v>21.092500000000001</c:v>
                </c:pt>
                <c:pt idx="5">
                  <c:v>14.012500000000001</c:v>
                </c:pt>
                <c:pt idx="6">
                  <c:v>12.242500000000001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1.6850723533891854</c:v>
                </c:pt>
                <c:pt idx="1">
                  <c:v>5.3360624523990872</c:v>
                </c:pt>
                <c:pt idx="2">
                  <c:v>9.5206587966488954</c:v>
                </c:pt>
                <c:pt idx="3">
                  <c:v>16.73838537699924</c:v>
                </c:pt>
                <c:pt idx="4">
                  <c:v>20.080445544554454</c:v>
                </c:pt>
                <c:pt idx="5">
                  <c:v>16.008187357197258</c:v>
                </c:pt>
                <c:pt idx="6">
                  <c:v>16.317117288651946</c:v>
                </c:pt>
              </c:numCache>
            </c:numRef>
          </c:yVal>
        </c:ser>
        <c:axId val="88421888"/>
        <c:axId val="88420352"/>
      </c:scatterChart>
      <c:valAx>
        <c:axId val="8841664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64"/>
              <c:y val="0.874388176968079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418560"/>
        <c:crosses val="autoZero"/>
        <c:crossBetween val="midCat"/>
      </c:valAx>
      <c:valAx>
        <c:axId val="8841856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416640"/>
        <c:crosses val="autoZero"/>
        <c:crossBetween val="midCat"/>
      </c:valAx>
      <c:valAx>
        <c:axId val="88420352"/>
        <c:scaling>
          <c:orientation val="minMax"/>
        </c:scaling>
        <c:axPos val="r"/>
        <c:numFmt formatCode="0.0" sourceLinked="0"/>
        <c:tickLblPos val="nextTo"/>
        <c:crossAx val="88421888"/>
        <c:crosses val="max"/>
        <c:crossBetween val="midCat"/>
      </c:valAx>
      <c:valAx>
        <c:axId val="88421888"/>
        <c:scaling>
          <c:orientation val="minMax"/>
        </c:scaling>
        <c:delete val="1"/>
        <c:axPos val="b"/>
        <c:numFmt formatCode="General" sourceLinked="1"/>
        <c:tickLblPos val="none"/>
        <c:crossAx val="8842035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4"/>
          <c:y val="0.16639477977161488"/>
          <c:w val="0.79134295227524976"/>
          <c:h val="0.655791190864604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79.099999999999994</c:v>
                </c:pt>
                <c:pt idx="1">
                  <c:v>86.6</c:v>
                </c:pt>
                <c:pt idx="2">
                  <c:v>91</c:v>
                </c:pt>
                <c:pt idx="3">
                  <c:v>96</c:v>
                </c:pt>
                <c:pt idx="4">
                  <c:v>92</c:v>
                </c:pt>
                <c:pt idx="5">
                  <c:v>89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99</c:v>
                </c:pt>
                <c:pt idx="4">
                  <c:v>98</c:v>
                </c:pt>
                <c:pt idx="5">
                  <c:v>96</c:v>
                </c:pt>
                <c:pt idx="6">
                  <c:v>96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16.399999999999999</c:v>
                </c:pt>
                <c:pt idx="1">
                  <c:v>48</c:v>
                </c:pt>
                <c:pt idx="2">
                  <c:v>84</c:v>
                </c:pt>
                <c:pt idx="3">
                  <c:v>140</c:v>
                </c:pt>
                <c:pt idx="4">
                  <c:v>185</c:v>
                </c:pt>
                <c:pt idx="5">
                  <c:v>155</c:v>
                </c:pt>
                <c:pt idx="6">
                  <c:v>168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80.3</c:v>
                </c:pt>
                <c:pt idx="1">
                  <c:v>110</c:v>
                </c:pt>
                <c:pt idx="2">
                  <c:v>124</c:v>
                </c:pt>
                <c:pt idx="3">
                  <c:v>145</c:v>
                </c:pt>
                <c:pt idx="4">
                  <c:v>168</c:v>
                </c:pt>
                <c:pt idx="5">
                  <c:v>140</c:v>
                </c:pt>
                <c:pt idx="6">
                  <c:v>163</c:v>
                </c:pt>
              </c:numCache>
            </c:numRef>
          </c:yVal>
        </c:ser>
        <c:axId val="88516864"/>
        <c:axId val="8853542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12</c:v>
                </c:pt>
                <c:pt idx="1">
                  <c:v>19</c:v>
                </c:pt>
                <c:pt idx="2">
                  <c:v>22.6</c:v>
                </c:pt>
                <c:pt idx="3">
                  <c:v>29.8</c:v>
                </c:pt>
                <c:pt idx="4">
                  <c:v>28.6</c:v>
                </c:pt>
                <c:pt idx="5">
                  <c:v>19</c:v>
                </c:pt>
                <c:pt idx="6">
                  <c:v>16.600000000000001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1.2622278321236984</c:v>
                </c:pt>
                <c:pt idx="1">
                  <c:v>3.9970548017250449</c:v>
                </c:pt>
                <c:pt idx="2">
                  <c:v>7.1315872514988952</c:v>
                </c:pt>
                <c:pt idx="3">
                  <c:v>12.538129799095403</c:v>
                </c:pt>
                <c:pt idx="4">
                  <c:v>15.041548332807405</c:v>
                </c:pt>
                <c:pt idx="5">
                  <c:v>11.991164405175134</c:v>
                </c:pt>
                <c:pt idx="6">
                  <c:v>12.22257284106448</c:v>
                </c:pt>
              </c:numCache>
            </c:numRef>
          </c:yVal>
        </c:ser>
        <c:axId val="88538496"/>
        <c:axId val="88536960"/>
      </c:scatterChart>
      <c:valAx>
        <c:axId val="8851686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75"/>
              <c:y val="0.874388176968079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35424"/>
        <c:crosses val="autoZero"/>
        <c:crossBetween val="midCat"/>
      </c:valAx>
      <c:valAx>
        <c:axId val="8853542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16864"/>
        <c:crosses val="autoZero"/>
        <c:crossBetween val="midCat"/>
      </c:valAx>
      <c:valAx>
        <c:axId val="88536960"/>
        <c:scaling>
          <c:orientation val="minMax"/>
        </c:scaling>
        <c:axPos val="r"/>
        <c:numFmt formatCode="0.0" sourceLinked="0"/>
        <c:tickLblPos val="nextTo"/>
        <c:crossAx val="88538496"/>
        <c:crosses val="max"/>
        <c:crossBetween val="midCat"/>
      </c:valAx>
      <c:valAx>
        <c:axId val="88538496"/>
        <c:scaling>
          <c:orientation val="minMax"/>
        </c:scaling>
        <c:delete val="1"/>
        <c:axPos val="b"/>
        <c:numFmt formatCode="General" sourceLinked="1"/>
        <c:tickLblPos val="none"/>
        <c:crossAx val="885369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4"/>
          <c:y val="0.16639477977161488"/>
          <c:w val="0.79134295227524976"/>
          <c:h val="0.655791190864604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82</c:v>
                </c:pt>
                <c:pt idx="1">
                  <c:v>87</c:v>
                </c:pt>
                <c:pt idx="2">
                  <c:v>93</c:v>
                </c:pt>
                <c:pt idx="3">
                  <c:v>95</c:v>
                </c:pt>
                <c:pt idx="4">
                  <c:v>92</c:v>
                </c:pt>
                <c:pt idx="5">
                  <c:v>93</c:v>
                </c:pt>
                <c:pt idx="6">
                  <c:v>87</c:v>
                </c:pt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79</c:v>
                </c:pt>
                <c:pt idx="1">
                  <c:v>79</c:v>
                </c:pt>
                <c:pt idx="2">
                  <c:v>79</c:v>
                </c:pt>
                <c:pt idx="3">
                  <c:v>81</c:v>
                </c:pt>
                <c:pt idx="4">
                  <c:v>81</c:v>
                </c:pt>
                <c:pt idx="5">
                  <c:v>81</c:v>
                </c:pt>
                <c:pt idx="6">
                  <c:v>80</c:v>
                </c:pt>
              </c:numCache>
            </c:numRef>
          </c:yVal>
          <c:smooth val="1"/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25.4</c:v>
                </c:pt>
                <c:pt idx="1">
                  <c:v>49</c:v>
                </c:pt>
                <c:pt idx="2">
                  <c:v>95</c:v>
                </c:pt>
                <c:pt idx="3">
                  <c:v>130</c:v>
                </c:pt>
                <c:pt idx="4">
                  <c:v>135</c:v>
                </c:pt>
                <c:pt idx="5">
                  <c:v>142</c:v>
                </c:pt>
                <c:pt idx="6">
                  <c:v>125</c:v>
                </c:pt>
              </c:numCache>
            </c:numRef>
          </c:yVal>
          <c:smooth val="1"/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94</c:v>
                </c:pt>
                <c:pt idx="1">
                  <c:v>96</c:v>
                </c:pt>
                <c:pt idx="2">
                  <c:v>118</c:v>
                </c:pt>
                <c:pt idx="3">
                  <c:v>122</c:v>
                </c:pt>
                <c:pt idx="4">
                  <c:v>124</c:v>
                </c:pt>
                <c:pt idx="5">
                  <c:v>138</c:v>
                </c:pt>
                <c:pt idx="6">
                  <c:v>116</c:v>
                </c:pt>
              </c:numCache>
            </c:numRef>
          </c:yVal>
          <c:smooth val="1"/>
        </c:ser>
        <c:axId val="88777088"/>
        <c:axId val="8877900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11.505000000000001</c:v>
                </c:pt>
                <c:pt idx="1">
                  <c:v>11.505000000000001</c:v>
                </c:pt>
                <c:pt idx="2">
                  <c:v>15.782500000000001</c:v>
                </c:pt>
                <c:pt idx="3">
                  <c:v>16.6675</c:v>
                </c:pt>
                <c:pt idx="4">
                  <c:v>14.012500000000001</c:v>
                </c:pt>
                <c:pt idx="5">
                  <c:v>11.505000000000001</c:v>
                </c:pt>
                <c:pt idx="6">
                  <c:v>7.9650000000000007</c:v>
                </c:pt>
              </c:numCache>
            </c:numRef>
          </c:yVal>
          <c:smooth val="1"/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2.1905940594059405</c:v>
                </c:pt>
                <c:pt idx="1">
                  <c:v>4.3811881188118811</c:v>
                </c:pt>
                <c:pt idx="2">
                  <c:v>9.0151370906321393</c:v>
                </c:pt>
                <c:pt idx="3">
                  <c:v>12.694211728865195</c:v>
                </c:pt>
                <c:pt idx="4">
                  <c:v>13.340156130997714</c:v>
                </c:pt>
                <c:pt idx="5">
                  <c:v>13.143564356435643</c:v>
                </c:pt>
                <c:pt idx="6">
                  <c:v>10.615955826351867</c:v>
                </c:pt>
              </c:numCache>
            </c:numRef>
          </c:yVal>
          <c:smooth val="1"/>
        </c:ser>
        <c:axId val="88782336"/>
        <c:axId val="88780800"/>
      </c:scatterChart>
      <c:valAx>
        <c:axId val="8877708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75"/>
              <c:y val="0.874388176968079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79008"/>
        <c:crosses val="autoZero"/>
        <c:crossBetween val="midCat"/>
      </c:valAx>
      <c:valAx>
        <c:axId val="8877900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77088"/>
        <c:crosses val="autoZero"/>
        <c:crossBetween val="midCat"/>
      </c:valAx>
      <c:valAx>
        <c:axId val="88780800"/>
        <c:scaling>
          <c:orientation val="minMax"/>
        </c:scaling>
        <c:axPos val="r"/>
        <c:numFmt formatCode="0.0" sourceLinked="0"/>
        <c:tickLblPos val="nextTo"/>
        <c:crossAx val="88782336"/>
        <c:crosses val="max"/>
        <c:crossBetween val="midCat"/>
      </c:valAx>
      <c:valAx>
        <c:axId val="88782336"/>
        <c:scaling>
          <c:orientation val="minMax"/>
        </c:scaling>
        <c:delete val="1"/>
        <c:axPos val="b"/>
        <c:numFmt formatCode="General" sourceLinked="1"/>
        <c:tickLblPos val="none"/>
        <c:crossAx val="8878080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7"/>
          <c:y val="0.16639477977161488"/>
          <c:w val="0.79134295227524976"/>
          <c:h val="0.655791190864605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82</c:v>
                </c:pt>
                <c:pt idx="1">
                  <c:v>87</c:v>
                </c:pt>
                <c:pt idx="2">
                  <c:v>93</c:v>
                </c:pt>
                <c:pt idx="3">
                  <c:v>95</c:v>
                </c:pt>
                <c:pt idx="4">
                  <c:v>92</c:v>
                </c:pt>
                <c:pt idx="5">
                  <c:v>93</c:v>
                </c:pt>
                <c:pt idx="6">
                  <c:v>87</c:v>
                </c:pt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79</c:v>
                </c:pt>
                <c:pt idx="1">
                  <c:v>79</c:v>
                </c:pt>
                <c:pt idx="2">
                  <c:v>79</c:v>
                </c:pt>
                <c:pt idx="3">
                  <c:v>81</c:v>
                </c:pt>
                <c:pt idx="4">
                  <c:v>81</c:v>
                </c:pt>
                <c:pt idx="5">
                  <c:v>81</c:v>
                </c:pt>
                <c:pt idx="6">
                  <c:v>80</c:v>
                </c:pt>
              </c:numCache>
            </c:numRef>
          </c:yVal>
          <c:smooth val="1"/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25.4</c:v>
                </c:pt>
                <c:pt idx="1">
                  <c:v>49</c:v>
                </c:pt>
                <c:pt idx="2">
                  <c:v>95</c:v>
                </c:pt>
                <c:pt idx="3">
                  <c:v>130</c:v>
                </c:pt>
                <c:pt idx="4">
                  <c:v>135</c:v>
                </c:pt>
                <c:pt idx="5">
                  <c:v>142</c:v>
                </c:pt>
                <c:pt idx="6">
                  <c:v>125</c:v>
                </c:pt>
              </c:numCache>
            </c:numRef>
          </c:yVal>
          <c:smooth val="1"/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94</c:v>
                </c:pt>
                <c:pt idx="1">
                  <c:v>96</c:v>
                </c:pt>
                <c:pt idx="2">
                  <c:v>118</c:v>
                </c:pt>
                <c:pt idx="3">
                  <c:v>122</c:v>
                </c:pt>
                <c:pt idx="4">
                  <c:v>124</c:v>
                </c:pt>
                <c:pt idx="5">
                  <c:v>138</c:v>
                </c:pt>
                <c:pt idx="6">
                  <c:v>116</c:v>
                </c:pt>
              </c:numCache>
            </c:numRef>
          </c:yVal>
          <c:smooth val="1"/>
        </c:ser>
        <c:axId val="89147648"/>
        <c:axId val="8916211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15.6</c:v>
                </c:pt>
                <c:pt idx="1">
                  <c:v>15.6</c:v>
                </c:pt>
                <c:pt idx="2">
                  <c:v>21.4</c:v>
                </c:pt>
                <c:pt idx="3">
                  <c:v>22.6</c:v>
                </c:pt>
                <c:pt idx="4">
                  <c:v>19</c:v>
                </c:pt>
                <c:pt idx="5">
                  <c:v>15.6</c:v>
                </c:pt>
                <c:pt idx="6">
                  <c:v>10.8</c:v>
                </c:pt>
              </c:numCache>
            </c:numRef>
          </c:yVal>
          <c:smooth val="1"/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1.6408961817608079</c:v>
                </c:pt>
                <c:pt idx="1">
                  <c:v>3.2817923635216157</c:v>
                </c:pt>
                <c:pt idx="2">
                  <c:v>6.7529189018617855</c:v>
                </c:pt>
                <c:pt idx="3">
                  <c:v>9.5087830019985269</c:v>
                </c:pt>
                <c:pt idx="4">
                  <c:v>9.9926370043126109</c:v>
                </c:pt>
                <c:pt idx="5">
                  <c:v>9.8453770905648472</c:v>
                </c:pt>
                <c:pt idx="6">
                  <c:v>7.9520353423792995</c:v>
                </c:pt>
              </c:numCache>
            </c:numRef>
          </c:yVal>
          <c:smooth val="1"/>
        </c:ser>
        <c:axId val="89165184"/>
        <c:axId val="89163648"/>
      </c:scatterChart>
      <c:valAx>
        <c:axId val="8914764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86"/>
              <c:y val="0.87438817696807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162112"/>
        <c:crosses val="autoZero"/>
        <c:crossBetween val="midCat"/>
      </c:valAx>
      <c:valAx>
        <c:axId val="8916211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147648"/>
        <c:crosses val="autoZero"/>
        <c:crossBetween val="midCat"/>
      </c:valAx>
      <c:valAx>
        <c:axId val="89163648"/>
        <c:scaling>
          <c:orientation val="minMax"/>
        </c:scaling>
        <c:axPos val="r"/>
        <c:numFmt formatCode="0.0" sourceLinked="0"/>
        <c:tickLblPos val="nextTo"/>
        <c:crossAx val="89165184"/>
        <c:crosses val="max"/>
        <c:crossBetween val="midCat"/>
      </c:valAx>
      <c:valAx>
        <c:axId val="89165184"/>
        <c:scaling>
          <c:orientation val="minMax"/>
        </c:scaling>
        <c:delete val="1"/>
        <c:axPos val="b"/>
        <c:numFmt formatCode="General" sourceLinked="1"/>
        <c:tickLblPos val="none"/>
        <c:crossAx val="891636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0.25556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90751" y="76189"/>
          <a:ext cx="4629188" cy="828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72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0.96334</cdr:x>
      <cdr:y>0.21569</cdr:y>
    </cdr:from>
    <cdr:to>
      <cdr:x>0.99222</cdr:x>
      <cdr:y>0.7549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58213" y="12573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Non Vented/ No</a:t>
          </a:r>
          <a:r>
            <a:rPr lang="en-US" sz="900" baseline="0">
              <a:solidFill>
                <a:srgbClr val="FF0000"/>
              </a:solidFill>
            </a:rPr>
            <a:t> Fan Cool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Non Vented/ No Fan Cool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AC-35 Imperial Peak Graph</a:t>
          </a:r>
        </a:p>
        <a:p xmlns:a="http://schemas.openxmlformats.org/drawingml/2006/main">
          <a:pPr algn="ctr"/>
          <a:r>
            <a:rPr lang="en-US" sz="2000" b="1" baseline="0"/>
            <a:t>72 Volts/650 Amps</a:t>
          </a:r>
        </a:p>
      </cdr:txBody>
    </cdr:sp>
  </cdr:relSizeAnchor>
  <cdr:relSizeAnchor xmlns:cdr="http://schemas.openxmlformats.org/drawingml/2006/chartDrawing">
    <cdr:from>
      <cdr:x>0.96222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48650" y="1581139"/>
          <a:ext cx="323850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0.00333</cdr:x>
      <cdr:y>0.18464</cdr:y>
    </cdr:from>
    <cdr:to>
      <cdr:x>0.03111</cdr:x>
      <cdr:y>0.79412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8575" y="1076325"/>
          <a:ext cx="238125" cy="3552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Horsepower/ Torque</a:t>
          </a:r>
          <a:r>
            <a:rPr lang="en-US" sz="1800" b="1" baseline="0"/>
            <a:t> (Ft. Lbs.)</a:t>
          </a:r>
          <a:endParaRPr lang="en-US" sz="18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0.25444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81225" y="76189"/>
          <a:ext cx="4638713" cy="828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0.9689</cdr:x>
      <cdr:y>0.22713</cdr:y>
    </cdr:from>
    <cdr:to>
      <cdr:x>0.99778</cdr:x>
      <cdr:y>0.76634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05876" y="1323998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9525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0.96778</cdr:x>
      <cdr:y>0.22059</cdr:y>
    </cdr:from>
    <cdr:to>
      <cdr:x>0.99666</cdr:x>
      <cdr:y>0.7598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96313" y="128587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23"/>
  <sheetViews>
    <sheetView workbookViewId="0">
      <pane ySplit="2" topLeftCell="A3" activePane="bottomLeft" state="frozen"/>
      <selection pane="bottomLeft" activeCell="A49" sqref="A49:XFD49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70.31</v>
      </c>
      <c r="B3">
        <v>167.9</v>
      </c>
      <c r="C3">
        <v>649.20000000000005</v>
      </c>
      <c r="D3">
        <v>48</v>
      </c>
      <c r="E3">
        <v>181.4</v>
      </c>
      <c r="F3" s="8">
        <f t="shared" ref="F3:F242" si="0">(D3*E3)/9507</f>
        <v>0.91587251498895561</v>
      </c>
      <c r="G3" s="7">
        <f t="shared" ref="G3:G242" si="1">SUM(E3*0.7375)</f>
        <v>133.7825</v>
      </c>
      <c r="H3" s="7">
        <f t="shared" ref="H3:H242" si="2">SUM(D3*G3)/5252</f>
        <v>1.2226884996191927</v>
      </c>
      <c r="I3" s="9"/>
      <c r="J3" s="5"/>
      <c r="L3" s="4"/>
      <c r="M3" s="4"/>
      <c r="N3" s="4"/>
    </row>
    <row r="4" spans="1:14" s="3" customFormat="1" ht="12.75" customHeight="1">
      <c r="A4">
        <v>70.459999999999994</v>
      </c>
      <c r="B4">
        <v>166.8</v>
      </c>
      <c r="C4">
        <v>650.4</v>
      </c>
      <c r="D4">
        <v>52</v>
      </c>
      <c r="E4">
        <v>181.4</v>
      </c>
      <c r="F4" s="8">
        <f t="shared" ref="F4:F60" si="3">(D4*E4)/9507</f>
        <v>0.99219522457136855</v>
      </c>
      <c r="G4" s="7">
        <f t="shared" ref="G4:G60" si="4">SUM(E4*0.7375)</f>
        <v>133.7825</v>
      </c>
      <c r="H4" s="7">
        <f t="shared" ref="H4:H60" si="5">SUM(D4*G4)/5252</f>
        <v>1.3245792079207921</v>
      </c>
      <c r="I4" s="9"/>
      <c r="J4" s="5"/>
      <c r="L4" s="4"/>
      <c r="M4" s="4"/>
      <c r="N4" s="4"/>
    </row>
    <row r="5" spans="1:14" s="3" customFormat="1" ht="12.75" customHeight="1">
      <c r="A5">
        <v>70.459999999999994</v>
      </c>
      <c r="B5">
        <v>167.7</v>
      </c>
      <c r="C5">
        <v>648.4</v>
      </c>
      <c r="D5">
        <v>67</v>
      </c>
      <c r="E5">
        <v>181.4</v>
      </c>
      <c r="F5" s="8">
        <f t="shared" si="3"/>
        <v>1.2784053855054172</v>
      </c>
      <c r="G5" s="7">
        <f t="shared" si="4"/>
        <v>133.7825</v>
      </c>
      <c r="H5" s="7">
        <f t="shared" si="5"/>
        <v>1.7066693640517898</v>
      </c>
      <c r="I5" s="9"/>
      <c r="J5" s="5"/>
      <c r="L5" s="4"/>
      <c r="M5" s="4"/>
      <c r="N5" s="4"/>
    </row>
    <row r="6" spans="1:14" s="3" customFormat="1" ht="12.75" customHeight="1">
      <c r="A6">
        <v>70.31</v>
      </c>
      <c r="B6">
        <v>173.6</v>
      </c>
      <c r="C6">
        <v>645.79999999999995</v>
      </c>
      <c r="D6">
        <v>238</v>
      </c>
      <c r="E6">
        <v>179</v>
      </c>
      <c r="F6" s="8">
        <f t="shared" si="3"/>
        <v>4.4811191753444835</v>
      </c>
      <c r="G6" s="7">
        <f t="shared" si="4"/>
        <v>132.01250000000002</v>
      </c>
      <c r="H6" s="7">
        <f t="shared" si="5"/>
        <v>5.9822876999238392</v>
      </c>
      <c r="I6" s="9"/>
      <c r="J6" s="5"/>
      <c r="L6" s="4"/>
      <c r="M6" s="4"/>
      <c r="N6" s="4"/>
    </row>
    <row r="7" spans="1:14" s="3" customFormat="1" ht="12.75" customHeight="1">
      <c r="A7">
        <v>70.16</v>
      </c>
      <c r="B7">
        <v>220.6</v>
      </c>
      <c r="C7">
        <v>646.79999999999995</v>
      </c>
      <c r="D7">
        <v>401</v>
      </c>
      <c r="E7">
        <v>176.6</v>
      </c>
      <c r="F7" s="8">
        <f t="shared" si="3"/>
        <v>7.4488902913642567</v>
      </c>
      <c r="G7" s="7">
        <f t="shared" si="4"/>
        <v>130.24250000000001</v>
      </c>
      <c r="H7" s="7">
        <f t="shared" si="5"/>
        <v>9.9442579017517136</v>
      </c>
      <c r="I7" s="9"/>
      <c r="J7" s="5"/>
      <c r="L7" s="4"/>
      <c r="M7" s="4"/>
      <c r="N7" s="4"/>
    </row>
    <row r="8" spans="1:14" s="3" customFormat="1" ht="12.75" customHeight="1">
      <c r="A8">
        <v>70.010000000000005</v>
      </c>
      <c r="B8">
        <v>263.89999999999998</v>
      </c>
      <c r="C8">
        <v>651.1</v>
      </c>
      <c r="D8">
        <v>564</v>
      </c>
      <c r="E8">
        <v>175.4</v>
      </c>
      <c r="F8" s="8">
        <f t="shared" si="3"/>
        <v>10.405553802461345</v>
      </c>
      <c r="G8" s="7">
        <f t="shared" si="4"/>
        <v>129.35750000000002</v>
      </c>
      <c r="H8" s="7">
        <f t="shared" si="5"/>
        <v>13.891399466869764</v>
      </c>
      <c r="I8" s="9"/>
      <c r="J8" s="5"/>
      <c r="L8" s="4"/>
      <c r="M8" s="4"/>
      <c r="N8" s="4"/>
    </row>
    <row r="9" spans="1:14" s="3" customFormat="1" ht="12.75" customHeight="1">
      <c r="A9">
        <v>69.709999999999994</v>
      </c>
      <c r="B9">
        <v>307.2</v>
      </c>
      <c r="C9">
        <v>645.9</v>
      </c>
      <c r="D9">
        <v>724</v>
      </c>
      <c r="E9">
        <v>174.2</v>
      </c>
      <c r="F9" s="8">
        <f t="shared" si="3"/>
        <v>13.266098664142209</v>
      </c>
      <c r="G9" s="7">
        <f t="shared" si="4"/>
        <v>128.4725</v>
      </c>
      <c r="H9" s="7">
        <f t="shared" si="5"/>
        <v>17.710222772277227</v>
      </c>
      <c r="I9" s="9"/>
      <c r="J9" s="5"/>
      <c r="L9" s="4"/>
      <c r="M9" s="4"/>
      <c r="N9" s="4"/>
    </row>
    <row r="10" spans="1:14" s="3" customFormat="1" ht="12.75" customHeight="1">
      <c r="A10">
        <v>69.41</v>
      </c>
      <c r="B10">
        <v>350</v>
      </c>
      <c r="C10">
        <v>650.4</v>
      </c>
      <c r="D10">
        <v>886</v>
      </c>
      <c r="E10">
        <v>173</v>
      </c>
      <c r="F10" s="8">
        <f t="shared" si="3"/>
        <v>16.122646471021351</v>
      </c>
      <c r="G10" s="7">
        <f t="shared" si="4"/>
        <v>127.58750000000001</v>
      </c>
      <c r="H10" s="7">
        <f t="shared" si="5"/>
        <v>21.523710015232293</v>
      </c>
      <c r="I10" s="9"/>
      <c r="J10" s="5"/>
      <c r="L10" s="4"/>
      <c r="M10" s="4"/>
      <c r="N10" s="4"/>
    </row>
    <row r="11" spans="1:14" s="3" customFormat="1" ht="12.75" customHeight="1">
      <c r="A11">
        <v>69.260000000000005</v>
      </c>
      <c r="B11">
        <v>393.5</v>
      </c>
      <c r="C11">
        <v>650.5</v>
      </c>
      <c r="D11">
        <v>1049</v>
      </c>
      <c r="E11">
        <v>173</v>
      </c>
      <c r="F11" s="8">
        <f t="shared" si="3"/>
        <v>19.088776690859365</v>
      </c>
      <c r="G11" s="7">
        <f t="shared" si="4"/>
        <v>127.58750000000001</v>
      </c>
      <c r="H11" s="7">
        <f t="shared" si="5"/>
        <v>25.483489623000764</v>
      </c>
      <c r="I11" s="9"/>
      <c r="J11" s="5"/>
      <c r="L11" s="4"/>
      <c r="M11" s="4"/>
      <c r="N11" s="4"/>
    </row>
    <row r="12" spans="1:14" s="3" customFormat="1" ht="12.75" customHeight="1">
      <c r="A12">
        <v>69.260000000000005</v>
      </c>
      <c r="B12">
        <v>439.4</v>
      </c>
      <c r="C12">
        <v>646.5</v>
      </c>
      <c r="D12">
        <v>1209</v>
      </c>
      <c r="E12">
        <v>171.8</v>
      </c>
      <c r="F12" s="8">
        <f t="shared" si="3"/>
        <v>21.847712212054276</v>
      </c>
      <c r="G12" s="7">
        <f t="shared" si="4"/>
        <v>126.70250000000001</v>
      </c>
      <c r="H12" s="7">
        <f t="shared" si="5"/>
        <v>29.166664603960399</v>
      </c>
      <c r="I12" s="9"/>
      <c r="J12" s="5"/>
      <c r="L12" s="4"/>
      <c r="M12" s="4"/>
      <c r="N12" s="4"/>
    </row>
    <row r="13" spans="1:14" s="3" customFormat="1" ht="12.75" customHeight="1">
      <c r="A13">
        <v>69.11</v>
      </c>
      <c r="B13">
        <v>482</v>
      </c>
      <c r="C13">
        <v>651.20000000000005</v>
      </c>
      <c r="D13">
        <v>1367</v>
      </c>
      <c r="E13">
        <v>171.8</v>
      </c>
      <c r="F13" s="8">
        <f t="shared" si="3"/>
        <v>24.702913642579151</v>
      </c>
      <c r="G13" s="7">
        <f t="shared" si="4"/>
        <v>126.70250000000001</v>
      </c>
      <c r="H13" s="7">
        <f t="shared" si="5"/>
        <v>32.978354436405183</v>
      </c>
      <c r="I13" s="9"/>
      <c r="J13" s="5"/>
      <c r="L13" s="4"/>
      <c r="M13" s="4"/>
      <c r="N13" s="4"/>
    </row>
    <row r="14" spans="1:14" s="3" customFormat="1" ht="12.75" customHeight="1">
      <c r="A14">
        <v>68.510000000000005</v>
      </c>
      <c r="B14">
        <v>526.9</v>
      </c>
      <c r="C14">
        <v>645.5</v>
      </c>
      <c r="D14">
        <v>1531</v>
      </c>
      <c r="E14">
        <v>171.8</v>
      </c>
      <c r="F14" s="8">
        <f t="shared" si="3"/>
        <v>27.666540443883452</v>
      </c>
      <c r="G14" s="7">
        <f t="shared" si="4"/>
        <v>126.70250000000001</v>
      </c>
      <c r="H14" s="7">
        <f t="shared" si="5"/>
        <v>36.934791984006097</v>
      </c>
      <c r="I14" s="9"/>
      <c r="J14" s="5"/>
      <c r="L14" s="4"/>
      <c r="M14" s="4"/>
      <c r="N14" s="4"/>
    </row>
    <row r="15" spans="1:14" s="3" customFormat="1" ht="12.75" customHeight="1">
      <c r="A15">
        <v>68.36</v>
      </c>
      <c r="B15">
        <v>569.20000000000005</v>
      </c>
      <c r="C15">
        <v>645</v>
      </c>
      <c r="D15">
        <v>1712</v>
      </c>
      <c r="E15">
        <v>170.6</v>
      </c>
      <c r="F15" s="8">
        <f t="shared" si="3"/>
        <v>30.721279057536552</v>
      </c>
      <c r="G15" s="7">
        <f t="shared" si="4"/>
        <v>125.81750000000001</v>
      </c>
      <c r="H15" s="7">
        <f t="shared" si="5"/>
        <v>41.01286367098249</v>
      </c>
      <c r="I15" s="9"/>
      <c r="J15" s="5"/>
      <c r="L15" s="4"/>
      <c r="M15" s="4"/>
      <c r="N15" s="4"/>
    </row>
    <row r="16" spans="1:14" s="3" customFormat="1" ht="12.75" customHeight="1">
      <c r="A16">
        <v>68.06</v>
      </c>
      <c r="B16">
        <v>624</v>
      </c>
      <c r="C16">
        <v>645.1</v>
      </c>
      <c r="D16">
        <v>1913</v>
      </c>
      <c r="E16">
        <v>170.6</v>
      </c>
      <c r="F16" s="8">
        <f t="shared" si="3"/>
        <v>34.328158199221626</v>
      </c>
      <c r="G16" s="7">
        <f t="shared" si="4"/>
        <v>125.81750000000001</v>
      </c>
      <c r="H16" s="7">
        <f t="shared" si="5"/>
        <v>45.828042174409752</v>
      </c>
      <c r="I16" s="9"/>
      <c r="J16" s="5"/>
      <c r="L16" s="4"/>
      <c r="M16" s="4"/>
      <c r="N16" s="4"/>
    </row>
    <row r="17" spans="1:14" s="3" customFormat="1" ht="12.75" customHeight="1">
      <c r="A17">
        <v>68.66</v>
      </c>
      <c r="B17">
        <v>658.7</v>
      </c>
      <c r="C17">
        <v>608.5</v>
      </c>
      <c r="D17">
        <v>2065</v>
      </c>
      <c r="E17">
        <v>167.2</v>
      </c>
      <c r="F17" s="8">
        <f t="shared" si="3"/>
        <v>36.317239928473754</v>
      </c>
      <c r="G17" s="7">
        <f t="shared" si="4"/>
        <v>123.31</v>
      </c>
      <c r="H17" s="7">
        <f t="shared" si="5"/>
        <v>48.483463442498092</v>
      </c>
      <c r="I17" s="9"/>
      <c r="J17" s="5"/>
      <c r="L17" s="4"/>
      <c r="M17" s="4"/>
      <c r="N17" s="4"/>
    </row>
    <row r="18" spans="1:14" s="3" customFormat="1" ht="12.75" customHeight="1">
      <c r="A18">
        <v>68.510000000000005</v>
      </c>
      <c r="B18">
        <v>650</v>
      </c>
      <c r="C18">
        <v>590.4</v>
      </c>
      <c r="D18">
        <v>2217</v>
      </c>
      <c r="E18">
        <v>157.6</v>
      </c>
      <c r="F18" s="8">
        <f t="shared" si="3"/>
        <v>36.751782896812877</v>
      </c>
      <c r="G18" s="7">
        <f t="shared" si="4"/>
        <v>116.23</v>
      </c>
      <c r="H18" s="7">
        <f t="shared" si="5"/>
        <v>49.063577684691545</v>
      </c>
      <c r="I18" s="9"/>
      <c r="J18" s="5"/>
      <c r="L18" s="4"/>
      <c r="M18" s="4"/>
      <c r="N18" s="4"/>
    </row>
    <row r="19" spans="1:14" s="3" customFormat="1" ht="12.75" customHeight="1">
      <c r="A19">
        <v>68.209999999999994</v>
      </c>
      <c r="B19">
        <v>632.70000000000005</v>
      </c>
      <c r="C19">
        <v>591.6</v>
      </c>
      <c r="D19">
        <v>2356</v>
      </c>
      <c r="E19">
        <v>145.80000000000001</v>
      </c>
      <c r="F19" s="8">
        <f t="shared" si="3"/>
        <v>36.13177658567372</v>
      </c>
      <c r="G19" s="7">
        <f t="shared" si="4"/>
        <v>107.52750000000002</v>
      </c>
      <c r="H19" s="7">
        <f t="shared" si="5"/>
        <v>48.235870144706787</v>
      </c>
      <c r="I19" s="9"/>
      <c r="J19" s="5"/>
      <c r="L19" s="4"/>
      <c r="M19" s="4"/>
      <c r="N19" s="4"/>
    </row>
    <row r="20" spans="1:14" s="3" customFormat="1" ht="12.75" customHeight="1">
      <c r="A20">
        <v>67.459999999999994</v>
      </c>
      <c r="B20">
        <v>624</v>
      </c>
      <c r="C20">
        <v>635.6</v>
      </c>
      <c r="D20">
        <v>2501</v>
      </c>
      <c r="E20">
        <v>131.6</v>
      </c>
      <c r="F20" s="8">
        <f t="shared" si="3"/>
        <v>34.619922162617016</v>
      </c>
      <c r="G20" s="7">
        <f t="shared" si="4"/>
        <v>97.055000000000007</v>
      </c>
      <c r="H20" s="7">
        <f t="shared" si="5"/>
        <v>46.217546648895663</v>
      </c>
      <c r="I20" s="9"/>
      <c r="J20" s="5"/>
      <c r="L20" s="4"/>
      <c r="M20" s="4"/>
      <c r="N20" s="4"/>
    </row>
    <row r="21" spans="1:14" s="3" customFormat="1" ht="12.75" customHeight="1">
      <c r="A21">
        <v>67.16</v>
      </c>
      <c r="B21">
        <v>612</v>
      </c>
      <c r="C21">
        <v>636.6</v>
      </c>
      <c r="D21">
        <v>2651</v>
      </c>
      <c r="E21">
        <v>117.4</v>
      </c>
      <c r="F21" s="8">
        <f t="shared" si="3"/>
        <v>32.736657199957925</v>
      </c>
      <c r="G21" s="7">
        <f t="shared" si="4"/>
        <v>86.58250000000001</v>
      </c>
      <c r="H21" s="7">
        <f t="shared" si="5"/>
        <v>43.703390613099778</v>
      </c>
      <c r="I21" s="9"/>
      <c r="J21" s="5"/>
      <c r="L21" s="4"/>
      <c r="M21" s="4"/>
      <c r="N21" s="4"/>
    </row>
    <row r="22" spans="1:14" s="3" customFormat="1" ht="12.75" customHeight="1">
      <c r="A22">
        <v>67.459999999999994</v>
      </c>
      <c r="B22">
        <v>600</v>
      </c>
      <c r="C22">
        <v>629.5</v>
      </c>
      <c r="D22">
        <v>2796</v>
      </c>
      <c r="E22">
        <v>105.6</v>
      </c>
      <c r="F22" s="8">
        <f t="shared" si="3"/>
        <v>31.05686336383717</v>
      </c>
      <c r="G22" s="7">
        <f t="shared" si="4"/>
        <v>77.88</v>
      </c>
      <c r="H22" s="7">
        <f t="shared" si="5"/>
        <v>41.460868240670216</v>
      </c>
      <c r="I22" s="9"/>
      <c r="J22" s="5"/>
      <c r="L22" s="4"/>
      <c r="M22" s="4"/>
      <c r="N22" s="4"/>
    </row>
    <row r="23" spans="1:14" s="3" customFormat="1" ht="12.75" customHeight="1">
      <c r="A23">
        <v>67.760000000000005</v>
      </c>
      <c r="B23">
        <v>585</v>
      </c>
      <c r="C23">
        <v>623.5</v>
      </c>
      <c r="D23">
        <v>2943</v>
      </c>
      <c r="E23">
        <v>94.8</v>
      </c>
      <c r="F23" s="8">
        <f t="shared" si="3"/>
        <v>29.346418428526345</v>
      </c>
      <c r="G23" s="7">
        <f t="shared" si="4"/>
        <v>69.915000000000006</v>
      </c>
      <c r="H23" s="7">
        <f t="shared" si="5"/>
        <v>39.17742669459254</v>
      </c>
      <c r="I23" s="9"/>
      <c r="J23" s="5"/>
      <c r="L23" s="4"/>
      <c r="M23" s="4"/>
      <c r="N23" s="4"/>
    </row>
    <row r="24" spans="1:14" s="3" customFormat="1" ht="12.75" customHeight="1">
      <c r="A24">
        <v>67.91</v>
      </c>
      <c r="B24">
        <v>567.1</v>
      </c>
      <c r="C24">
        <v>607.6</v>
      </c>
      <c r="D24">
        <v>3098</v>
      </c>
      <c r="E24">
        <v>84.2</v>
      </c>
      <c r="F24" s="8">
        <f t="shared" si="3"/>
        <v>27.437845797833177</v>
      </c>
      <c r="G24" s="7">
        <f t="shared" si="4"/>
        <v>62.097500000000004</v>
      </c>
      <c r="H24" s="7">
        <f t="shared" si="5"/>
        <v>36.629484958111199</v>
      </c>
      <c r="I24" s="9"/>
      <c r="J24" s="5"/>
      <c r="L24" s="4"/>
      <c r="M24" s="4"/>
      <c r="N24" s="4"/>
    </row>
    <row r="25" spans="1:14" s="3" customFormat="1" ht="12.75" customHeight="1">
      <c r="A25">
        <v>68.36</v>
      </c>
      <c r="B25">
        <v>537.70000000000005</v>
      </c>
      <c r="C25">
        <v>578.5</v>
      </c>
      <c r="D25">
        <v>3257</v>
      </c>
      <c r="E25">
        <v>76</v>
      </c>
      <c r="F25" s="8">
        <f t="shared" si="3"/>
        <v>26.03681497843694</v>
      </c>
      <c r="G25" s="7">
        <f t="shared" si="4"/>
        <v>56.050000000000004</v>
      </c>
      <c r="H25" s="7">
        <f t="shared" si="5"/>
        <v>34.759110814927645</v>
      </c>
      <c r="I25" s="9"/>
      <c r="J25" s="5"/>
      <c r="L25" s="4"/>
      <c r="M25" s="4"/>
      <c r="N25" s="4"/>
    </row>
    <row r="26" spans="1:14" s="3" customFormat="1" ht="12.75" customHeight="1">
      <c r="A26">
        <v>68.36</v>
      </c>
      <c r="B26">
        <v>508.1</v>
      </c>
      <c r="C26">
        <v>556.4</v>
      </c>
      <c r="D26">
        <v>3413</v>
      </c>
      <c r="E26">
        <v>68.8</v>
      </c>
      <c r="F26" s="8">
        <f t="shared" si="3"/>
        <v>24.699105921952246</v>
      </c>
      <c r="G26" s="7">
        <f t="shared" si="4"/>
        <v>50.74</v>
      </c>
      <c r="H26" s="7">
        <f t="shared" si="5"/>
        <v>32.973271134805785</v>
      </c>
      <c r="I26" s="9"/>
      <c r="J26" s="5"/>
      <c r="L26" s="4"/>
      <c r="M26" s="4"/>
      <c r="N26" s="4"/>
    </row>
    <row r="27" spans="1:14" s="3" customFormat="1" ht="12.75" customHeight="1">
      <c r="A27">
        <v>68.66</v>
      </c>
      <c r="B27">
        <v>485.4</v>
      </c>
      <c r="C27">
        <v>537.6</v>
      </c>
      <c r="D27">
        <v>3574</v>
      </c>
      <c r="E27">
        <v>62.8</v>
      </c>
      <c r="F27" s="8">
        <f t="shared" si="3"/>
        <v>23.60862522351951</v>
      </c>
      <c r="G27" s="7">
        <f t="shared" si="4"/>
        <v>46.314999999999998</v>
      </c>
      <c r="H27" s="7">
        <f t="shared" si="5"/>
        <v>31.517480959634426</v>
      </c>
      <c r="I27" s="9"/>
      <c r="J27" s="5"/>
      <c r="L27" s="4"/>
      <c r="M27" s="4"/>
      <c r="N27" s="4"/>
    </row>
    <row r="28" spans="1:14" s="3" customFormat="1" ht="12.75" customHeight="1">
      <c r="A28">
        <v>68.81</v>
      </c>
      <c r="B28">
        <v>456.6</v>
      </c>
      <c r="C28">
        <v>496.3</v>
      </c>
      <c r="D28">
        <v>3732</v>
      </c>
      <c r="E28">
        <v>57</v>
      </c>
      <c r="F28" s="8">
        <f t="shared" si="3"/>
        <v>22.375512780056802</v>
      </c>
      <c r="G28" s="7">
        <f t="shared" si="4"/>
        <v>42.037500000000001</v>
      </c>
      <c r="H28" s="7">
        <f t="shared" si="5"/>
        <v>29.871277608530086</v>
      </c>
      <c r="I28" s="9"/>
      <c r="J28" s="5"/>
      <c r="L28" s="4"/>
      <c r="M28" s="4"/>
      <c r="N28" s="4"/>
    </row>
    <row r="29" spans="1:14" s="3" customFormat="1" ht="12.75" customHeight="1">
      <c r="A29">
        <v>69.11</v>
      </c>
      <c r="B29">
        <v>435.5</v>
      </c>
      <c r="C29">
        <v>493.1</v>
      </c>
      <c r="D29">
        <v>3899</v>
      </c>
      <c r="E29">
        <v>51</v>
      </c>
      <c r="F29" s="8">
        <f t="shared" si="3"/>
        <v>20.916061849163775</v>
      </c>
      <c r="G29" s="7">
        <f t="shared" si="4"/>
        <v>37.612500000000004</v>
      </c>
      <c r="H29" s="7">
        <f t="shared" si="5"/>
        <v>27.922912699923842</v>
      </c>
      <c r="I29" s="9"/>
      <c r="J29" s="5"/>
      <c r="L29" s="4"/>
      <c r="M29" s="4"/>
      <c r="N29" s="4"/>
    </row>
    <row r="30" spans="1:14" s="3" customFormat="1" ht="12.75" customHeight="1">
      <c r="A30">
        <v>69.260000000000005</v>
      </c>
      <c r="B30">
        <v>414.3</v>
      </c>
      <c r="C30">
        <v>486.1</v>
      </c>
      <c r="D30">
        <v>4056</v>
      </c>
      <c r="E30">
        <v>47.4</v>
      </c>
      <c r="F30" s="8">
        <f t="shared" si="3"/>
        <v>20.222404544020193</v>
      </c>
      <c r="G30" s="7">
        <f t="shared" si="4"/>
        <v>34.957500000000003</v>
      </c>
      <c r="H30" s="7">
        <f t="shared" si="5"/>
        <v>26.996881188118817</v>
      </c>
      <c r="I30" s="9"/>
      <c r="J30" s="5"/>
      <c r="L30" s="4"/>
      <c r="M30" s="4"/>
      <c r="N30" s="4"/>
    </row>
    <row r="31" spans="1:14" s="3" customFormat="1" ht="12.75" customHeight="1">
      <c r="A31">
        <v>69.260000000000005</v>
      </c>
      <c r="B31">
        <v>395.5</v>
      </c>
      <c r="C31">
        <v>458.3</v>
      </c>
      <c r="D31">
        <v>4218</v>
      </c>
      <c r="E31">
        <v>44</v>
      </c>
      <c r="F31" s="8">
        <f t="shared" si="3"/>
        <v>19.521615651625119</v>
      </c>
      <c r="G31" s="7">
        <f t="shared" si="4"/>
        <v>32.450000000000003</v>
      </c>
      <c r="H31" s="7">
        <f t="shared" si="5"/>
        <v>26.061329017517139</v>
      </c>
      <c r="I31" s="9"/>
      <c r="J31" s="5"/>
      <c r="L31" s="4"/>
      <c r="M31" s="4"/>
      <c r="N31" s="4"/>
    </row>
    <row r="32" spans="1:14" s="3" customFormat="1" ht="12.75" customHeight="1">
      <c r="A32">
        <v>69.56</v>
      </c>
      <c r="B32">
        <v>377.6</v>
      </c>
      <c r="C32">
        <v>423.6</v>
      </c>
      <c r="D32">
        <v>4376</v>
      </c>
      <c r="E32">
        <v>40.4</v>
      </c>
      <c r="F32" s="8">
        <f t="shared" si="3"/>
        <v>18.595813611023456</v>
      </c>
      <c r="G32" s="7">
        <f t="shared" si="4"/>
        <v>29.795000000000002</v>
      </c>
      <c r="H32" s="7">
        <f t="shared" si="5"/>
        <v>24.825384615384618</v>
      </c>
      <c r="I32" s="9"/>
      <c r="J32" s="5"/>
      <c r="L32" s="4"/>
      <c r="M32" s="4"/>
      <c r="N32" s="4"/>
    </row>
    <row r="33" spans="1:14" s="3" customFormat="1" ht="12.75" customHeight="1">
      <c r="A33">
        <v>68.959999999999994</v>
      </c>
      <c r="B33">
        <v>359.8</v>
      </c>
      <c r="C33">
        <v>414.4</v>
      </c>
      <c r="D33">
        <v>4534</v>
      </c>
      <c r="E33">
        <v>36.799999999999997</v>
      </c>
      <c r="F33" s="8">
        <f t="shared" si="3"/>
        <v>17.550352371936466</v>
      </c>
      <c r="G33" s="7">
        <f t="shared" si="4"/>
        <v>27.14</v>
      </c>
      <c r="H33" s="7">
        <f t="shared" si="5"/>
        <v>23.429695354150802</v>
      </c>
      <c r="I33" s="9"/>
      <c r="J33" s="5"/>
      <c r="L33" s="4"/>
      <c r="M33" s="4"/>
      <c r="N33" s="4"/>
    </row>
    <row r="34" spans="1:14" s="3" customFormat="1" ht="12.75" customHeight="1">
      <c r="A34">
        <v>68.959999999999994</v>
      </c>
      <c r="B34">
        <v>344.9</v>
      </c>
      <c r="C34">
        <v>405.9</v>
      </c>
      <c r="D34">
        <v>4691</v>
      </c>
      <c r="E34">
        <v>33.200000000000003</v>
      </c>
      <c r="F34" s="8">
        <f t="shared" si="3"/>
        <v>16.38173977069528</v>
      </c>
      <c r="G34" s="7">
        <f t="shared" si="4"/>
        <v>24.485000000000003</v>
      </c>
      <c r="H34" s="7">
        <f t="shared" si="5"/>
        <v>21.869599200304648</v>
      </c>
      <c r="I34" s="9"/>
      <c r="J34" s="5"/>
      <c r="L34" s="4"/>
      <c r="M34" s="4"/>
      <c r="N34" s="4"/>
    </row>
    <row r="35" spans="1:14" s="3" customFormat="1" ht="12.75" customHeight="1">
      <c r="A35">
        <v>69.709999999999994</v>
      </c>
      <c r="B35">
        <v>329</v>
      </c>
      <c r="C35">
        <v>381.2</v>
      </c>
      <c r="D35">
        <v>4859</v>
      </c>
      <c r="E35">
        <v>31</v>
      </c>
      <c r="F35" s="8">
        <f t="shared" si="3"/>
        <v>15.844009677080047</v>
      </c>
      <c r="G35" s="7">
        <f t="shared" si="4"/>
        <v>22.862500000000001</v>
      </c>
      <c r="H35" s="7">
        <f t="shared" si="5"/>
        <v>21.151730293221629</v>
      </c>
      <c r="I35" s="9"/>
      <c r="J35" s="5"/>
      <c r="L35" s="4"/>
      <c r="M35" s="4"/>
      <c r="N35" s="4"/>
    </row>
    <row r="36" spans="1:14" s="3" customFormat="1" ht="12.75" customHeight="1">
      <c r="A36">
        <v>70.760000000000005</v>
      </c>
      <c r="B36">
        <v>315.89999999999998</v>
      </c>
      <c r="C36">
        <v>370.7</v>
      </c>
      <c r="D36">
        <v>5020</v>
      </c>
      <c r="E36">
        <v>28.6</v>
      </c>
      <c r="F36" s="8">
        <f t="shared" si="3"/>
        <v>15.101714526138634</v>
      </c>
      <c r="G36" s="7">
        <f t="shared" si="4"/>
        <v>21.092500000000001</v>
      </c>
      <c r="H36" s="7">
        <f t="shared" si="5"/>
        <v>20.160767326732675</v>
      </c>
      <c r="I36" s="9"/>
      <c r="J36" s="5"/>
      <c r="L36" s="4"/>
      <c r="M36" s="4"/>
      <c r="N36" s="4"/>
    </row>
    <row r="37" spans="1:14" s="3" customFormat="1" ht="12.75" customHeight="1">
      <c r="A37">
        <v>69.260000000000005</v>
      </c>
      <c r="B37">
        <v>302.89999999999998</v>
      </c>
      <c r="C37">
        <v>356.9</v>
      </c>
      <c r="D37">
        <v>5187</v>
      </c>
      <c r="E37">
        <v>26.2</v>
      </c>
      <c r="F37" s="8">
        <f t="shared" si="3"/>
        <v>14.294667087409277</v>
      </c>
      <c r="G37" s="7">
        <f t="shared" si="4"/>
        <v>19.322500000000002</v>
      </c>
      <c r="H37" s="7">
        <f t="shared" si="5"/>
        <v>19.083360148514853</v>
      </c>
      <c r="I37" s="9"/>
      <c r="J37" s="5"/>
      <c r="L37" s="4"/>
      <c r="M37" s="4"/>
      <c r="N37" s="4"/>
    </row>
    <row r="38" spans="1:14" s="3" customFormat="1" ht="12.75" customHeight="1">
      <c r="A38">
        <v>68.36</v>
      </c>
      <c r="B38">
        <v>277.89999999999998</v>
      </c>
      <c r="C38">
        <v>336.9</v>
      </c>
      <c r="D38">
        <v>5475</v>
      </c>
      <c r="E38">
        <v>21.4</v>
      </c>
      <c r="F38" s="8">
        <f t="shared" si="3"/>
        <v>12.324076995897759</v>
      </c>
      <c r="G38" s="7">
        <f t="shared" si="4"/>
        <v>15.782500000000001</v>
      </c>
      <c r="H38" s="7">
        <f t="shared" si="5"/>
        <v>16.452625190403655</v>
      </c>
      <c r="I38" s="9"/>
      <c r="J38" s="5"/>
      <c r="L38" s="4"/>
      <c r="M38" s="4"/>
      <c r="N38" s="4"/>
    </row>
    <row r="39" spans="1:14" s="3" customFormat="1" ht="12.75" customHeight="1">
      <c r="A39">
        <v>69.41</v>
      </c>
      <c r="B39">
        <v>266</v>
      </c>
      <c r="C39">
        <v>320</v>
      </c>
      <c r="D39">
        <v>5661</v>
      </c>
      <c r="E39">
        <v>20.2</v>
      </c>
      <c r="F39" s="8">
        <f t="shared" si="3"/>
        <v>12.028210792047965</v>
      </c>
      <c r="G39" s="7">
        <f t="shared" si="4"/>
        <v>14.897500000000001</v>
      </c>
      <c r="H39" s="7">
        <f t="shared" si="5"/>
        <v>16.057644230769231</v>
      </c>
      <c r="I39" s="9"/>
      <c r="J39" s="5"/>
      <c r="L39" s="4"/>
      <c r="M39" s="4"/>
      <c r="N39" s="4"/>
    </row>
    <row r="40" spans="1:14" s="3" customFormat="1" ht="12.75" customHeight="1">
      <c r="A40">
        <v>68.81</v>
      </c>
      <c r="B40">
        <v>242.4</v>
      </c>
      <c r="C40">
        <v>309</v>
      </c>
      <c r="D40">
        <v>5977</v>
      </c>
      <c r="E40">
        <v>16.600000000000001</v>
      </c>
      <c r="F40" s="8">
        <f t="shared" si="3"/>
        <v>10.436331124434629</v>
      </c>
      <c r="G40" s="7">
        <f t="shared" si="4"/>
        <v>12.242500000000001</v>
      </c>
      <c r="H40" s="7">
        <f t="shared" si="5"/>
        <v>13.932487147753239</v>
      </c>
      <c r="I40" s="9"/>
      <c r="J40" s="5"/>
      <c r="L40" s="4"/>
      <c r="M40" s="4"/>
      <c r="N40" s="4"/>
    </row>
    <row r="41" spans="1:14" s="3" customFormat="1" ht="12.75" customHeight="1">
      <c r="A41">
        <v>69.11</v>
      </c>
      <c r="B41">
        <v>232.1</v>
      </c>
      <c r="C41">
        <v>300.2</v>
      </c>
      <c r="D41">
        <v>6145</v>
      </c>
      <c r="E41">
        <v>15.6</v>
      </c>
      <c r="F41" s="8">
        <f t="shared" si="3"/>
        <v>10.083307036920164</v>
      </c>
      <c r="G41" s="7">
        <f t="shared" si="4"/>
        <v>11.505000000000001</v>
      </c>
      <c r="H41" s="7">
        <f t="shared" si="5"/>
        <v>13.461200495049505</v>
      </c>
      <c r="I41" s="9"/>
      <c r="J41" s="5"/>
      <c r="L41" s="4"/>
      <c r="M41" s="4"/>
      <c r="N41" s="4"/>
    </row>
    <row r="42" spans="1:14" s="3" customFormat="1" ht="12.75" customHeight="1">
      <c r="A42">
        <v>69.41</v>
      </c>
      <c r="B42">
        <v>224.7</v>
      </c>
      <c r="C42">
        <v>287.8</v>
      </c>
      <c r="D42">
        <v>6304</v>
      </c>
      <c r="E42">
        <v>14.4</v>
      </c>
      <c r="F42" s="8">
        <f t="shared" si="3"/>
        <v>9.548501104449354</v>
      </c>
      <c r="G42" s="7">
        <f t="shared" si="4"/>
        <v>10.620000000000001</v>
      </c>
      <c r="H42" s="7">
        <f t="shared" si="5"/>
        <v>12.747235338918509</v>
      </c>
      <c r="I42" s="9"/>
      <c r="J42" s="5"/>
      <c r="L42" s="4"/>
      <c r="M42" s="4"/>
      <c r="N42" s="4"/>
    </row>
    <row r="43" spans="1:14" s="3" customFormat="1" ht="12.75" customHeight="1">
      <c r="A43">
        <v>70.760000000000005</v>
      </c>
      <c r="B43">
        <v>219.4</v>
      </c>
      <c r="C43">
        <v>276.5</v>
      </c>
      <c r="D43">
        <v>6477</v>
      </c>
      <c r="E43">
        <v>13.2</v>
      </c>
      <c r="F43" s="8">
        <f t="shared" si="3"/>
        <v>8.9929946355317121</v>
      </c>
      <c r="G43" s="7">
        <f t="shared" si="4"/>
        <v>9.7349999999999994</v>
      </c>
      <c r="H43" s="7">
        <f t="shared" si="5"/>
        <v>12.005634996191926</v>
      </c>
      <c r="I43" s="9"/>
      <c r="J43" s="5"/>
      <c r="L43" s="4"/>
      <c r="M43" s="4"/>
      <c r="N43" s="4"/>
    </row>
    <row r="44" spans="1:14" s="3" customFormat="1" ht="12.75" customHeight="1">
      <c r="A44">
        <v>70.010000000000005</v>
      </c>
      <c r="B44">
        <v>212.9</v>
      </c>
      <c r="C44">
        <v>269.60000000000002</v>
      </c>
      <c r="D44">
        <v>6643</v>
      </c>
      <c r="E44">
        <v>12</v>
      </c>
      <c r="F44" s="8">
        <f t="shared" si="3"/>
        <v>8.3849794887977271</v>
      </c>
      <c r="G44" s="7">
        <f t="shared" si="4"/>
        <v>8.8500000000000014</v>
      </c>
      <c r="H44" s="7">
        <f t="shared" si="5"/>
        <v>11.193935643564359</v>
      </c>
      <c r="I44" s="9"/>
      <c r="J44" s="5"/>
      <c r="L44" s="4"/>
      <c r="M44" s="4"/>
      <c r="N44" s="4"/>
    </row>
    <row r="45" spans="1:14" s="3" customFormat="1" ht="12.75" customHeight="1">
      <c r="A45">
        <v>69.709999999999994</v>
      </c>
      <c r="B45">
        <v>192.7</v>
      </c>
      <c r="C45">
        <v>263.10000000000002</v>
      </c>
      <c r="D45">
        <v>6958</v>
      </c>
      <c r="E45">
        <v>10.8</v>
      </c>
      <c r="F45" s="8">
        <f t="shared" si="3"/>
        <v>7.9043231303250243</v>
      </c>
      <c r="G45" s="7">
        <f t="shared" si="4"/>
        <v>7.9650000000000007</v>
      </c>
      <c r="H45" s="7">
        <f t="shared" si="5"/>
        <v>10.552260091393757</v>
      </c>
      <c r="I45" s="9"/>
      <c r="J45" s="5"/>
      <c r="L45" s="4"/>
      <c r="M45" s="4"/>
      <c r="N45" s="4"/>
    </row>
    <row r="46" spans="1:14" s="3" customFormat="1" ht="12.75" customHeight="1">
      <c r="A46">
        <v>69.709999999999994</v>
      </c>
      <c r="B46">
        <v>177.1</v>
      </c>
      <c r="C46">
        <v>227.6</v>
      </c>
      <c r="D46">
        <v>7427</v>
      </c>
      <c r="E46">
        <v>8.4</v>
      </c>
      <c r="F46" s="8">
        <f t="shared" si="3"/>
        <v>6.5621962764278958</v>
      </c>
      <c r="G46" s="7">
        <f t="shared" si="4"/>
        <v>6.1950000000000003</v>
      </c>
      <c r="H46" s="7">
        <f t="shared" si="5"/>
        <v>8.7605226580350344</v>
      </c>
      <c r="I46" s="9"/>
      <c r="J46" s="5"/>
      <c r="L46" s="4"/>
      <c r="M46" s="4"/>
      <c r="N46" s="4"/>
    </row>
    <row r="47" spans="1:14" s="3" customFormat="1" ht="12.75" customHeight="1">
      <c r="A47">
        <v>68.209999999999994</v>
      </c>
      <c r="B47">
        <v>170.3</v>
      </c>
      <c r="C47">
        <v>223</v>
      </c>
      <c r="D47">
        <v>7578</v>
      </c>
      <c r="E47">
        <v>7.2</v>
      </c>
      <c r="F47" s="8">
        <f t="shared" si="3"/>
        <v>5.7390975071000314</v>
      </c>
      <c r="G47" s="7">
        <f t="shared" si="4"/>
        <v>5.3100000000000005</v>
      </c>
      <c r="H47" s="7">
        <f t="shared" si="5"/>
        <v>7.6616869763899471</v>
      </c>
      <c r="I47" s="9"/>
      <c r="J47" s="5"/>
      <c r="L47" s="4"/>
      <c r="M47" s="4"/>
      <c r="N47" s="4"/>
    </row>
    <row r="48" spans="1:14" s="3" customFormat="1" ht="12.75" customHeight="1">
      <c r="A48">
        <v>69.86</v>
      </c>
      <c r="B48">
        <v>159.9</v>
      </c>
      <c r="C48">
        <v>217.7</v>
      </c>
      <c r="D48">
        <v>7898</v>
      </c>
      <c r="E48">
        <v>6</v>
      </c>
      <c r="F48" s="8">
        <f t="shared" si="3"/>
        <v>4.9845377090564851</v>
      </c>
      <c r="G48" s="7">
        <f t="shared" si="4"/>
        <v>4.4250000000000007</v>
      </c>
      <c r="H48" s="7">
        <f t="shared" si="5"/>
        <v>6.6543507235338932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E61"/>
      <c r="F61" s="8">
        <f t="shared" ref="F61:F124" si="6">(D61*E61)/9507</f>
        <v>0</v>
      </c>
      <c r="G61" s="7">
        <f t="shared" ref="G61:G124" si="7">SUM(E61*0.7375)</f>
        <v>0</v>
      </c>
      <c r="H61" s="7">
        <f t="shared" ref="H61:H124" si="8">SUM(D61*G61)/5252</f>
        <v>0</v>
      </c>
      <c r="I61" s="9"/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E62"/>
      <c r="F62" s="8">
        <f t="shared" si="6"/>
        <v>0</v>
      </c>
      <c r="G62" s="7">
        <f t="shared" si="7"/>
        <v>0</v>
      </c>
      <c r="H62" s="7">
        <f t="shared" si="8"/>
        <v>0</v>
      </c>
      <c r="I62" s="9"/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E63"/>
      <c r="F63" s="8">
        <f t="shared" si="6"/>
        <v>0</v>
      </c>
      <c r="G63" s="7">
        <f t="shared" si="7"/>
        <v>0</v>
      </c>
      <c r="H63" s="7">
        <f t="shared" si="8"/>
        <v>0</v>
      </c>
      <c r="I63" s="9"/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E64"/>
      <c r="F64" s="8">
        <f t="shared" si="6"/>
        <v>0</v>
      </c>
      <c r="G64" s="7">
        <f t="shared" si="7"/>
        <v>0</v>
      </c>
      <c r="H64" s="7">
        <f t="shared" si="8"/>
        <v>0</v>
      </c>
      <c r="I64" s="9"/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/>
      <c r="B125"/>
      <c r="C125"/>
      <c r="D125"/>
      <c r="E125"/>
      <c r="F125" s="8">
        <f t="shared" ref="F125:F188" si="9">(D125*E125)/9507</f>
        <v>0</v>
      </c>
      <c r="G125" s="7">
        <f t="shared" ref="G125:G188" si="10">SUM(E125*0.7375)</f>
        <v>0</v>
      </c>
      <c r="H125" s="7">
        <f t="shared" ref="H125:H188" si="11">SUM(D125*G125)/5252</f>
        <v>0</v>
      </c>
      <c r="I125" s="9"/>
      <c r="J125" s="5"/>
      <c r="L125" s="4"/>
      <c r="M125" s="4"/>
      <c r="N125" s="4"/>
    </row>
    <row r="126" spans="1:14" s="3" customFormat="1" ht="12.75" customHeight="1">
      <c r="A126"/>
      <c r="B126"/>
      <c r="C126"/>
      <c r="D126"/>
      <c r="E126"/>
      <c r="F126" s="8">
        <f t="shared" si="9"/>
        <v>0</v>
      </c>
      <c r="G126" s="7">
        <f t="shared" si="10"/>
        <v>0</v>
      </c>
      <c r="H126" s="7">
        <f t="shared" si="11"/>
        <v>0</v>
      </c>
      <c r="I126" s="9"/>
      <c r="J126" s="5"/>
      <c r="L126" s="4"/>
      <c r="M126" s="4"/>
      <c r="N126" s="4"/>
    </row>
    <row r="127" spans="1:14" s="3" customFormat="1" ht="12.75" customHeight="1">
      <c r="A127"/>
      <c r="B127"/>
      <c r="C127"/>
      <c r="D127"/>
      <c r="E127"/>
      <c r="F127" s="8">
        <f t="shared" si="9"/>
        <v>0</v>
      </c>
      <c r="G127" s="7">
        <f t="shared" si="10"/>
        <v>0</v>
      </c>
      <c r="H127" s="7">
        <f t="shared" si="11"/>
        <v>0</v>
      </c>
      <c r="I127" s="9"/>
      <c r="J127" s="5"/>
      <c r="L127" s="4"/>
      <c r="M127" s="4"/>
      <c r="N127" s="4"/>
    </row>
    <row r="128" spans="1:14" s="3" customFormat="1" ht="12.75" customHeight="1">
      <c r="A128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</row>
    <row r="185" spans="1:14"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</row>
    <row r="186" spans="1:14"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</row>
    <row r="187" spans="1:14"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</row>
    <row r="188" spans="1:14"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C189"/>
      <c r="D189"/>
      <c r="E189"/>
      <c r="F189" s="8">
        <f t="shared" ref="F189:F228" si="12">(D189*E189)/9507</f>
        <v>0</v>
      </c>
      <c r="G189" s="7">
        <f t="shared" ref="G189:G228" si="13">SUM(E189*0.7375)</f>
        <v>0</v>
      </c>
      <c r="H189" s="7">
        <f t="shared" ref="H189:H228" si="14">SUM(D189*G189)/5252</f>
        <v>0</v>
      </c>
      <c r="J189"/>
      <c r="L189"/>
      <c r="M189"/>
    </row>
    <row r="190" spans="1:14">
      <c r="C190"/>
      <c r="D190"/>
      <c r="E190"/>
      <c r="F190" s="8">
        <f t="shared" si="12"/>
        <v>0</v>
      </c>
      <c r="G190" s="7">
        <f t="shared" si="13"/>
        <v>0</v>
      </c>
      <c r="H190" s="7">
        <f t="shared" si="14"/>
        <v>0</v>
      </c>
      <c r="J190"/>
      <c r="L190"/>
      <c r="M190"/>
    </row>
    <row r="191" spans="1:14">
      <c r="C191"/>
      <c r="D191"/>
      <c r="E191"/>
      <c r="F191" s="8">
        <f t="shared" si="12"/>
        <v>0</v>
      </c>
      <c r="G191" s="7">
        <f t="shared" si="13"/>
        <v>0</v>
      </c>
      <c r="H191" s="7">
        <f t="shared" si="14"/>
        <v>0</v>
      </c>
      <c r="J191"/>
      <c r="L191"/>
      <c r="M191"/>
    </row>
    <row r="192" spans="1:14"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</row>
    <row r="193" spans="3:14"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</row>
    <row r="194" spans="3:14"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  <c r="N194"/>
    </row>
    <row r="195" spans="3:14" hidden="1"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  <c r="N195"/>
    </row>
    <row r="196" spans="3:14"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3:14" hidden="1"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3:14"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3:14" hidden="1"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3:14"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3:14" hidden="1"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3:14" hidden="1"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3:14"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3:14"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3:14"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3:14"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3:14"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3:14" hidden="1"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3:14"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3:14" hidden="1"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3:14" hidden="1"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3:14" hidden="1"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3:14"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3:14"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3:14"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3:14"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3:14"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3:14"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3:14"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3:14" hidden="1"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3:14"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3:14" hidden="1"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3:14"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3:14" hidden="1"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3:14"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3:14" hidden="1"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3:14" hidden="1"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3:14"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3:14">
      <c r="C229"/>
      <c r="D229"/>
      <c r="E229"/>
      <c r="F229" s="8">
        <f t="shared" si="0"/>
        <v>0</v>
      </c>
      <c r="G229" s="7">
        <f t="shared" si="1"/>
        <v>0</v>
      </c>
      <c r="H229" s="7">
        <f t="shared" si="2"/>
        <v>0</v>
      </c>
      <c r="J229"/>
      <c r="L229"/>
      <c r="M229"/>
      <c r="N229"/>
    </row>
    <row r="230" spans="3:14">
      <c r="C230"/>
      <c r="D230"/>
      <c r="E230"/>
      <c r="F230" s="8">
        <f t="shared" si="0"/>
        <v>0</v>
      </c>
      <c r="G230" s="7">
        <f t="shared" si="1"/>
        <v>0</v>
      </c>
      <c r="H230" s="7">
        <f t="shared" si="2"/>
        <v>0</v>
      </c>
      <c r="J230"/>
      <c r="L230"/>
      <c r="M230"/>
      <c r="N230"/>
    </row>
    <row r="231" spans="3:14"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3:14"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3:14"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3:14"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3:14"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3:14"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3:14"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3:14"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3:14"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3:14"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3:14"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3:14"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3:14">
      <c r="C243"/>
      <c r="D243"/>
      <c r="E243"/>
      <c r="F243" s="8">
        <f t="shared" ref="F243:F306" si="15">(D243*E243)/9507</f>
        <v>0</v>
      </c>
      <c r="G243" s="7">
        <f t="shared" ref="G243:G306" si="16">SUM(E243*0.7375)</f>
        <v>0</v>
      </c>
      <c r="H243" s="7">
        <f t="shared" ref="H243:H306" si="17">SUM(D243*G243)/5252</f>
        <v>0</v>
      </c>
      <c r="J243"/>
      <c r="L243"/>
      <c r="M243"/>
      <c r="N243"/>
    </row>
    <row r="244" spans="3:14"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3:14"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3:14"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3:14"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3:14"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3:14"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3:14"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3:14"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3:14"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3:14"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3:14"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3:14"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3:14"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3:14"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3:14"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3:14"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3:14"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3:14"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3:14"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3:14"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3:14"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3:14"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3:14"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3:14"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3:14"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3:14"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3:14"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3:14"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3:14"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3:14"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3:14"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3:14"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3:14"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3:14"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3:14"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3:14"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3:14"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3:14"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3:14"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3:14"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3:14"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3:14"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3:14"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3:14"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3:14"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3:14"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3:14"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3:14"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3:14"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3:14"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3:14"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3:14"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3:14"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3:14"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3:14"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3:14"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3:14"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3:14"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3:14"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3:14"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3:14"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3:14"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3:14"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3:14">
      <c r="C307"/>
      <c r="D307"/>
      <c r="E307"/>
      <c r="F307" s="8">
        <f t="shared" ref="F307:F370" si="18">(D307*E307)/9507</f>
        <v>0</v>
      </c>
      <c r="G307" s="7">
        <f t="shared" ref="G307:G370" si="19">SUM(E307*0.7375)</f>
        <v>0</v>
      </c>
      <c r="H307" s="7">
        <f t="shared" ref="H307:H370" si="20">SUM(D307*G307)/5252</f>
        <v>0</v>
      </c>
      <c r="J307"/>
      <c r="L307"/>
      <c r="M307"/>
      <c r="N307"/>
    </row>
    <row r="308" spans="3:14"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3:14"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3:14"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3:14"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3:14"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3:14"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3:14"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3:14"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3:14"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3:14"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3:14"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3:14"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3:14"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3:14"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3:14"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3:14"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3:14"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3:14"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3:14"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3:14"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3:14"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3:14"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3:14"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3:14"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3:14"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3:14"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3:14"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3:14"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3:14"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3:14"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3:14"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3:14"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3:14"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3:14"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3:14"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3:14"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3:14"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3:14"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3:14"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3:14"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3:14"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3:14"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3:14"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3:14"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3:14"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3:14"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3:14"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3:14"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3:14"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3:14"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3:14"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3:14"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3:14"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3:14"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3:14"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3:14"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3:14"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3:14"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3:14"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3:14"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3:14"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3:14"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3:14"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3:14">
      <c r="C371"/>
      <c r="D371"/>
      <c r="E371"/>
      <c r="F371" s="8">
        <f t="shared" ref="F371:F434" si="21">(D371*E371)/9507</f>
        <v>0</v>
      </c>
      <c r="G371" s="7">
        <f t="shared" ref="G371:G434" si="22">SUM(E371*0.7375)</f>
        <v>0</v>
      </c>
      <c r="H371" s="7">
        <f t="shared" ref="H371:H434" si="23">SUM(D371*G371)/5252</f>
        <v>0</v>
      </c>
      <c r="J371"/>
      <c r="L371"/>
      <c r="M371"/>
      <c r="N371"/>
    </row>
    <row r="372" spans="3:14"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3:14"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3:14"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3:14"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3:14"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3:14"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3:14"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3:14"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3:14"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3:14"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3:14"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3:14"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3:14"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3:14"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3:14"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3:14"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3:14"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3:14"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3:14"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3:14"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3:14"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3:14"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3:14"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3:14"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3:14"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3:14"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3:14"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3:14"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3:14"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3:14"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3:14"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3:14"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3:14"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3:14"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3:14"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3:14"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3:14"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3:14"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3:14"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3:14"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3:14"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3:14"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3:14"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3:14"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3:14"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3:14"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3:14"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3:14"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3:14"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3:14"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3:14"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3:14"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3:14"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3:14"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3:14"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3:14"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3:14"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3:14"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3:14"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3:14"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3:14"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3:14"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3:14"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3:14">
      <c r="C435"/>
      <c r="D435"/>
      <c r="E435"/>
      <c r="F435" s="8">
        <f t="shared" ref="F435:F498" si="24">(D435*E435)/9507</f>
        <v>0</v>
      </c>
      <c r="G435" s="7">
        <f t="shared" ref="G435:G498" si="25">SUM(E435*0.7375)</f>
        <v>0</v>
      </c>
      <c r="H435" s="7">
        <f t="shared" ref="H435:H498" si="26">SUM(D435*G435)/5252</f>
        <v>0</v>
      </c>
      <c r="J435"/>
      <c r="L435"/>
      <c r="M435"/>
      <c r="N435"/>
    </row>
    <row r="436" spans="3:14"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3:14"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3:14"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3:14"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3:14"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3:14"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3:14"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3:14"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3:14"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3:14"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3:14"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3:14"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3:14"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3:14"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3:14"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3:14"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3:14"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3:14"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3:14"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3:14"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3:14"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3:14"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3:14"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3:14"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3:14"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3:14"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3:14"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3:14"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3:14"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3:14"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3:14"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3:14"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3:14"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3:14"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3:14"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3:14"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3:14"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3:14"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3:14"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3:14"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3:14"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3:14"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3:14"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3:14"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3:14"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3:14"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3:14"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3:14"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3:14"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3:14"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3:14"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3:14"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3:14"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3:14"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3:14"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3:14"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3:14"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3:14"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3:14"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3:14"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3:14"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3:14"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3:14"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3:14">
      <c r="C499"/>
      <c r="D499"/>
      <c r="E499"/>
      <c r="F499" s="8">
        <f t="shared" ref="F499:F562" si="27">(D499*E499)/9507</f>
        <v>0</v>
      </c>
      <c r="G499" s="7">
        <f t="shared" ref="G499:G562" si="28">SUM(E499*0.7375)</f>
        <v>0</v>
      </c>
      <c r="H499" s="7">
        <f t="shared" ref="H499:H562" si="29">SUM(D499*G499)/5252</f>
        <v>0</v>
      </c>
      <c r="J499"/>
      <c r="L499"/>
      <c r="M499"/>
      <c r="N499"/>
    </row>
    <row r="500" spans="3:14"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3:14"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3:14"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3:14"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3:14"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3:14"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3:14"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3:14"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3:14"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3:14"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3:14"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3:14"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3:14"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3:14"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3:14"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3:14"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3:14"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3:14"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3:14"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3:14"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3:14"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3:14"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3:14"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3:14"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3:14"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3:14"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3:14"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3:14"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3:14"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3:14"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3:14"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3:14"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3:14"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3:14"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3:14"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3:14"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3:14"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3:14"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N537"/>
    </row>
    <row r="538" spans="3:14"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N538"/>
    </row>
    <row r="539" spans="3:14"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N539"/>
    </row>
    <row r="540" spans="3:14"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N540"/>
    </row>
    <row r="541" spans="3:14"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3:14"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3:14"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3:14"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3:14"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3:14"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3:14"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3:14"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3:14"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3:14"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3:14"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3:14"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3:14"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3:14"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3:14"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3:14"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3:14"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3:14"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3:14"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3:14"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3:14"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3:14"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3:14">
      <c r="C563"/>
      <c r="D563"/>
      <c r="E563"/>
      <c r="F563" s="8">
        <f t="shared" ref="F563:F626" si="30">(D563*E563)/9507</f>
        <v>0</v>
      </c>
      <c r="G563" s="7">
        <f t="shared" ref="G563:G626" si="31">SUM(E563*0.7375)</f>
        <v>0</v>
      </c>
      <c r="H563" s="7">
        <f t="shared" ref="H563:H626" si="32">SUM(D563*G563)/5252</f>
        <v>0</v>
      </c>
      <c r="J563"/>
      <c r="L563"/>
      <c r="M563"/>
      <c r="N563"/>
    </row>
    <row r="564" spans="3:14"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3:14"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3:14"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3:14"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3:14"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3:14"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3:14"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3:14"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3:14"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3:14"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3:14"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3:14"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3:14"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3:14"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3:14"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3:14"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3:14"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3:14"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3:14"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3:14"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3:14"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3:14"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3:14"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3:14"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3:14"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3:14"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3:14"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3:14"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3:14"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3:14"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3:14"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3:14"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3:14"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3:14"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3:14"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3:14"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3:14"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3:14"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3:14"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3:14"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3:14"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3:14"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3:14"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3:14"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3:14"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3:14"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3:14"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3:14"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3:14"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3:14"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3:14"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3:14"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3:14"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3:14"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3:14"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3:14"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3:14"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3:14"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3:14"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3:14"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3:14"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3:14"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3:14"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3:14">
      <c r="C627"/>
      <c r="D627"/>
      <c r="E627"/>
      <c r="F627" s="8">
        <f t="shared" ref="F627:F690" si="33">(D627*E627)/9507</f>
        <v>0</v>
      </c>
      <c r="G627" s="7">
        <f t="shared" ref="G627:G690" si="34">SUM(E627*0.7375)</f>
        <v>0</v>
      </c>
      <c r="H627" s="7">
        <f t="shared" ref="H627:H690" si="35">SUM(D627*G627)/5252</f>
        <v>0</v>
      </c>
      <c r="J627"/>
      <c r="L627"/>
      <c r="M627"/>
      <c r="N627"/>
    </row>
    <row r="628" spans="3:14"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3:14"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3:14"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3:14"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3:14"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3:14"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3:14"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3:14"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3:14"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3:14"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3:14"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3:14"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3:14"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3:14"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3:14"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3:14"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3:14"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3:14"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3:14"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3:14"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3:14"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3:14"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3:14"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3:14"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3:14"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3:14"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3:14"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3:14"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3:14"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3:14"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3:14"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3:14"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3:14"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3:14"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3:14"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3:14"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3:14"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3:14"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3:14"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3:14"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3:14"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3:14"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3:14"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3:14"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3:14"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3:14"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3:14"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3:14"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3:14"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3:14"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3:14"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3:14"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3:14"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3:14"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3:14"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3:14"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3:14"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3:14"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3:14"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3:14"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3:14"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3:14"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3:14"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3:14">
      <c r="C691"/>
      <c r="D691"/>
      <c r="E691"/>
      <c r="F691" s="8">
        <f t="shared" ref="F691:F754" si="36">(D691*E691)/9507</f>
        <v>0</v>
      </c>
      <c r="G691" s="7">
        <f t="shared" ref="G691:G754" si="37">SUM(E691*0.7375)</f>
        <v>0</v>
      </c>
      <c r="H691" s="7">
        <f t="shared" ref="H691:H754" si="38">SUM(D691*G691)/5252</f>
        <v>0</v>
      </c>
      <c r="J691"/>
      <c r="L691"/>
      <c r="M691"/>
      <c r="N691"/>
    </row>
    <row r="692" spans="3:14"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3:14"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3:14"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3:14"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3:14"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3:14"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3:14"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3:14"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3:14"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3:14"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3:14"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3:14"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3:14"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3:14"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3:14"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3:14"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3:14"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3:14"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3:14"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3:14"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3:14"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3:14"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3:14"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3:14"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3:14"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3:14"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3:14"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3:14"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3:14"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3:14"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3:14"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3:14"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3:14"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3:14"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3:14"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3:14"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3:14"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3:14"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3:14"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3:14"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3:14"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3:14"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3:14"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3:14"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3:14"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3:14"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3:14"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3:14"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3:14"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3:14"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3:14"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3:14"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3:14"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3:14"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3:14"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3:14"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3:14"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3:14"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3:14"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3:14"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3:14"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3:14"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3:14"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3:14">
      <c r="C755"/>
      <c r="D755"/>
      <c r="E755"/>
      <c r="F755" s="8">
        <f t="shared" ref="F755:F818" si="39">(D755*E755)/9507</f>
        <v>0</v>
      </c>
      <c r="G755" s="7">
        <f t="shared" ref="G755:G818" si="40">SUM(E755*0.7375)</f>
        <v>0</v>
      </c>
      <c r="H755" s="7">
        <f t="shared" ref="H755:H818" si="41">SUM(D755*G755)/5252</f>
        <v>0</v>
      </c>
      <c r="J755"/>
      <c r="L755"/>
      <c r="M755"/>
      <c r="N755"/>
    </row>
    <row r="756" spans="3:14"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3:14"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3:14"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3:14"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3:14"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3:14"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3:14"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3:14"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3:14"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3:14"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3:14"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3:14"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3:14"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3:14"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3:14"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3:14"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3:14"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3:14"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3:14"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3:14"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3:14"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3:14"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3:14"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3:14"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3:14"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3:14"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3:14"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3:14"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3:14"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3:14"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3:14"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3:14"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3:14"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3:14"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3:14"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3:14"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3:14"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3:14"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3:14"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3:14"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3:14"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3:14"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3:14"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3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3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3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3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3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3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3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3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3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3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ref="F819:F882" si="42">(D819*E819)/9507</f>
        <v>0</v>
      </c>
      <c r="G819" s="7">
        <f t="shared" ref="G819:G882" si="43">SUM(E819*0.7375)</f>
        <v>0</v>
      </c>
      <c r="H819" s="7">
        <f t="shared" ref="H819:H882" si="44">SUM(D819*G819)/5252</f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ref="F883:F946" si="45">(D883*E883)/9507</f>
        <v>0</v>
      </c>
      <c r="G883" s="7">
        <f t="shared" ref="G883:G946" si="46">SUM(E883*0.7375)</f>
        <v>0</v>
      </c>
      <c r="H883" s="7">
        <f t="shared" ref="H883:H946" si="47">SUM(D883*G883)/5252</f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ref="F947:F1010" si="48">(D947*E947)/9507</f>
        <v>0</v>
      </c>
      <c r="G947" s="7">
        <f t="shared" ref="G947:G1010" si="49">SUM(E947*0.7375)</f>
        <v>0</v>
      </c>
      <c r="H947" s="7">
        <f t="shared" ref="H947:H1010" si="50">SUM(D947*G947)/5252</f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ref="F1011:F1074" si="51">(D1011*E1011)/9507</f>
        <v>0</v>
      </c>
      <c r="G1011" s="7">
        <f t="shared" ref="G1011:G1074" si="52">SUM(E1011*0.7375)</f>
        <v>0</v>
      </c>
      <c r="H1011" s="7">
        <f t="shared" ref="H1011:H1074" si="53">SUM(D1011*G1011)/5252</f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ref="F1075:F1123" si="54">(D1075*E1075)/9507</f>
        <v>0</v>
      </c>
      <c r="G1075" s="7">
        <f t="shared" ref="G1075:G1123" si="55">SUM(E1075*0.7375)</f>
        <v>0</v>
      </c>
      <c r="H1075" s="7">
        <f t="shared" ref="H1075:H1123" si="56">SUM(D1075*G1075)/5252</f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I3" sqref="I3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23.8</v>
      </c>
      <c r="C3" s="6">
        <f t="shared" ref="C3:C9" si="0">(A3*B3)/9507</f>
        <v>2.5034185337120016</v>
      </c>
      <c r="D3" s="6">
        <f t="shared" ref="D3:D9" si="1">SUM(B3*0.7375)</f>
        <v>17.552500000000002</v>
      </c>
      <c r="E3" s="6">
        <f t="shared" ref="E3:E9" si="2">SUM(A3*D3)/5252</f>
        <v>3.3420601675552177</v>
      </c>
      <c r="F3" s="3">
        <v>81</v>
      </c>
      <c r="G3" s="3">
        <v>80</v>
      </c>
      <c r="H3" s="3">
        <v>40</v>
      </c>
      <c r="I3" s="3">
        <v>127</v>
      </c>
    </row>
    <row r="4" spans="1:9">
      <c r="A4" s="3">
        <f t="shared" ref="A4:A9" si="3">A3+1000</f>
        <v>2000</v>
      </c>
      <c r="B4" s="3">
        <v>35.6</v>
      </c>
      <c r="C4" s="6">
        <f t="shared" si="0"/>
        <v>7.4892184706006102</v>
      </c>
      <c r="D4" s="6">
        <f t="shared" si="1"/>
        <v>26.255000000000003</v>
      </c>
      <c r="E4" s="6">
        <f t="shared" si="2"/>
        <v>9.9980959634425002</v>
      </c>
      <c r="F4" s="3">
        <v>87</v>
      </c>
      <c r="G4" s="3">
        <v>78</v>
      </c>
      <c r="H4" s="3">
        <v>115</v>
      </c>
      <c r="I4" s="3">
        <v>172</v>
      </c>
    </row>
    <row r="5" spans="1:9">
      <c r="A5" s="3">
        <f t="shared" si="3"/>
        <v>3000</v>
      </c>
      <c r="B5" s="3">
        <v>44</v>
      </c>
      <c r="C5" s="6">
        <f t="shared" si="0"/>
        <v>13.884506153360682</v>
      </c>
      <c r="D5" s="6">
        <f t="shared" si="1"/>
        <v>32.450000000000003</v>
      </c>
      <c r="E5" s="6">
        <f t="shared" si="2"/>
        <v>18.53579588728104</v>
      </c>
      <c r="F5" s="3">
        <v>92</v>
      </c>
      <c r="G5" s="3">
        <v>77</v>
      </c>
      <c r="H5" s="3">
        <v>212</v>
      </c>
      <c r="I5" s="3">
        <v>206</v>
      </c>
    </row>
    <row r="6" spans="1:9">
      <c r="A6" s="3">
        <f t="shared" si="3"/>
        <v>4000</v>
      </c>
      <c r="B6" s="3">
        <v>39.200000000000003</v>
      </c>
      <c r="C6" s="6">
        <f t="shared" si="0"/>
        <v>16.493110339749659</v>
      </c>
      <c r="D6" s="6">
        <f t="shared" si="1"/>
        <v>28.910000000000004</v>
      </c>
      <c r="E6" s="6">
        <f t="shared" si="2"/>
        <v>22.018278750952021</v>
      </c>
      <c r="F6" s="3">
        <v>85</v>
      </c>
      <c r="G6" s="3">
        <v>78</v>
      </c>
      <c r="H6" s="3">
        <v>265</v>
      </c>
      <c r="I6" s="3">
        <v>240</v>
      </c>
    </row>
    <row r="7" spans="1:9">
      <c r="A7" s="3">
        <f t="shared" si="3"/>
        <v>5000</v>
      </c>
      <c r="B7" s="3">
        <v>28.6</v>
      </c>
      <c r="C7" s="6">
        <f t="shared" si="0"/>
        <v>15.041548332807405</v>
      </c>
      <c r="D7" s="6">
        <f t="shared" si="1"/>
        <v>21.092500000000001</v>
      </c>
      <c r="E7" s="6">
        <f t="shared" si="2"/>
        <v>20.080445544554454</v>
      </c>
      <c r="F7" s="3">
        <v>83</v>
      </c>
      <c r="G7" s="3">
        <v>77</v>
      </c>
      <c r="H7" s="3">
        <v>245</v>
      </c>
      <c r="I7" s="3">
        <v>245</v>
      </c>
    </row>
    <row r="8" spans="1:9">
      <c r="A8" s="3">
        <f t="shared" si="3"/>
        <v>6000</v>
      </c>
      <c r="B8" s="3">
        <v>20.2</v>
      </c>
      <c r="C8" s="6">
        <f t="shared" si="0"/>
        <v>12.748501104449353</v>
      </c>
      <c r="D8" s="6">
        <f t="shared" si="1"/>
        <v>14.897500000000001</v>
      </c>
      <c r="E8" s="6">
        <f t="shared" si="2"/>
        <v>17.01923076923077</v>
      </c>
      <c r="F8" s="3">
        <v>81</v>
      </c>
      <c r="G8" s="3">
        <v>60</v>
      </c>
      <c r="H8" s="3">
        <v>220</v>
      </c>
      <c r="I8" s="3">
        <v>225</v>
      </c>
    </row>
    <row r="9" spans="1:9">
      <c r="A9" s="3">
        <f t="shared" si="3"/>
        <v>7000</v>
      </c>
      <c r="B9" s="3">
        <v>15.6</v>
      </c>
      <c r="C9" s="6">
        <f t="shared" si="0"/>
        <v>11.486273272325654</v>
      </c>
      <c r="D9" s="6">
        <f t="shared" si="1"/>
        <v>11.505000000000001</v>
      </c>
      <c r="E9" s="6">
        <f t="shared" si="2"/>
        <v>15.334158415841584</v>
      </c>
      <c r="F9" s="3">
        <v>80</v>
      </c>
      <c r="G9" s="3">
        <v>51</v>
      </c>
      <c r="H9" s="3">
        <v>190</v>
      </c>
      <c r="I9" s="3">
        <v>205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G24" sqref="G24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12</v>
      </c>
      <c r="C3" s="6">
        <f t="shared" ref="C3:C9" si="0">(A3*B3)/9507</f>
        <v>1.2622278321236984</v>
      </c>
      <c r="D3" s="6">
        <f t="shared" ref="D3:D9" si="1">SUM(B3*0.7375)</f>
        <v>8.8500000000000014</v>
      </c>
      <c r="E3" s="6">
        <f t="shared" ref="E3:E9" si="2">SUM(A3*D3)/5252</f>
        <v>1.6850723533891854</v>
      </c>
      <c r="F3" s="3">
        <v>79.099999999999994</v>
      </c>
      <c r="G3" s="3">
        <v>98</v>
      </c>
      <c r="H3" s="3">
        <v>16.399999999999999</v>
      </c>
      <c r="I3" s="3">
        <v>80.3</v>
      </c>
    </row>
    <row r="4" spans="1:9">
      <c r="A4" s="3">
        <f t="shared" ref="A4:A9" si="3">A3+1000</f>
        <v>2000</v>
      </c>
      <c r="B4" s="3">
        <v>19</v>
      </c>
      <c r="C4" s="6">
        <f t="shared" si="0"/>
        <v>3.9970548017250449</v>
      </c>
      <c r="D4" s="6">
        <f t="shared" si="1"/>
        <v>14.012500000000001</v>
      </c>
      <c r="E4" s="6">
        <f t="shared" si="2"/>
        <v>5.3360624523990872</v>
      </c>
      <c r="F4" s="3">
        <v>86.6</v>
      </c>
      <c r="G4" s="3">
        <v>98</v>
      </c>
      <c r="H4" s="3">
        <v>48</v>
      </c>
      <c r="I4" s="3">
        <v>110</v>
      </c>
    </row>
    <row r="5" spans="1:9">
      <c r="A5" s="3">
        <f t="shared" si="3"/>
        <v>3000</v>
      </c>
      <c r="B5" s="3">
        <v>22.6</v>
      </c>
      <c r="C5" s="6">
        <f t="shared" si="0"/>
        <v>7.1315872514988952</v>
      </c>
      <c r="D5" s="6">
        <f t="shared" si="1"/>
        <v>16.6675</v>
      </c>
      <c r="E5" s="6">
        <f t="shared" si="2"/>
        <v>9.5206587966488954</v>
      </c>
      <c r="F5" s="3">
        <v>91</v>
      </c>
      <c r="G5" s="3">
        <v>98</v>
      </c>
      <c r="H5" s="3">
        <v>84</v>
      </c>
      <c r="I5" s="3">
        <v>124</v>
      </c>
    </row>
    <row r="6" spans="1:9">
      <c r="A6" s="3">
        <f t="shared" si="3"/>
        <v>4000</v>
      </c>
      <c r="B6" s="3">
        <v>29.8</v>
      </c>
      <c r="C6" s="6">
        <f t="shared" si="0"/>
        <v>12.538129799095403</v>
      </c>
      <c r="D6" s="6">
        <f t="shared" si="1"/>
        <v>21.977500000000003</v>
      </c>
      <c r="E6" s="6">
        <f t="shared" si="2"/>
        <v>16.73838537699924</v>
      </c>
      <c r="F6" s="3">
        <v>96</v>
      </c>
      <c r="G6" s="3">
        <v>99</v>
      </c>
      <c r="H6" s="3">
        <v>140</v>
      </c>
      <c r="I6" s="3">
        <v>145</v>
      </c>
    </row>
    <row r="7" spans="1:9">
      <c r="A7" s="3">
        <f t="shared" si="3"/>
        <v>5000</v>
      </c>
      <c r="B7" s="3">
        <v>28.6</v>
      </c>
      <c r="C7" s="6">
        <f t="shared" si="0"/>
        <v>15.041548332807405</v>
      </c>
      <c r="D7" s="6">
        <f t="shared" si="1"/>
        <v>21.092500000000001</v>
      </c>
      <c r="E7" s="6">
        <f t="shared" si="2"/>
        <v>20.080445544554454</v>
      </c>
      <c r="F7" s="3">
        <v>92</v>
      </c>
      <c r="G7" s="3">
        <v>98</v>
      </c>
      <c r="H7" s="3">
        <v>185</v>
      </c>
      <c r="I7" s="3">
        <v>168</v>
      </c>
    </row>
    <row r="8" spans="1:9">
      <c r="A8" s="3">
        <f t="shared" si="3"/>
        <v>6000</v>
      </c>
      <c r="B8" s="3">
        <v>19</v>
      </c>
      <c r="C8" s="6">
        <f t="shared" si="0"/>
        <v>11.991164405175134</v>
      </c>
      <c r="D8" s="6">
        <f t="shared" si="1"/>
        <v>14.012500000000001</v>
      </c>
      <c r="E8" s="6">
        <f t="shared" si="2"/>
        <v>16.008187357197258</v>
      </c>
      <c r="F8" s="3">
        <v>89</v>
      </c>
      <c r="G8" s="3">
        <v>96</v>
      </c>
      <c r="H8" s="3">
        <v>155</v>
      </c>
      <c r="I8" s="3">
        <v>140</v>
      </c>
    </row>
    <row r="9" spans="1:9">
      <c r="A9" s="3">
        <f t="shared" si="3"/>
        <v>7000</v>
      </c>
      <c r="B9" s="3">
        <v>16.600000000000001</v>
      </c>
      <c r="C9" s="6">
        <f t="shared" si="0"/>
        <v>12.22257284106448</v>
      </c>
      <c r="D9" s="6">
        <f t="shared" si="1"/>
        <v>12.242500000000001</v>
      </c>
      <c r="E9" s="6">
        <f t="shared" si="2"/>
        <v>16.317117288651946</v>
      </c>
      <c r="F9" s="3">
        <v>83</v>
      </c>
      <c r="G9" s="3">
        <v>96</v>
      </c>
      <c r="H9" s="3">
        <v>168</v>
      </c>
      <c r="I9" s="3">
        <v>163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I9" sqref="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15.6</v>
      </c>
      <c r="C3" s="6">
        <f t="shared" ref="C3:C9" si="0">(A3*B3)/9507</f>
        <v>1.6408961817608079</v>
      </c>
      <c r="D3" s="6">
        <f t="shared" ref="D3:D9" si="1">SUM(B3*0.7375)</f>
        <v>11.505000000000001</v>
      </c>
      <c r="E3" s="6">
        <f t="shared" ref="E3:E9" si="2">SUM(A3*D3)/5252</f>
        <v>2.1905940594059405</v>
      </c>
      <c r="F3" s="3">
        <v>82</v>
      </c>
      <c r="G3" s="3">
        <v>79</v>
      </c>
      <c r="H3" s="3">
        <v>25.4</v>
      </c>
      <c r="I3" s="3">
        <v>94</v>
      </c>
    </row>
    <row r="4" spans="1:9">
      <c r="A4" s="3">
        <f t="shared" ref="A4:A9" si="3">A3+1000</f>
        <v>2000</v>
      </c>
      <c r="B4" s="3">
        <v>15.6</v>
      </c>
      <c r="C4" s="6">
        <f t="shared" si="0"/>
        <v>3.2817923635216157</v>
      </c>
      <c r="D4" s="6">
        <f t="shared" si="1"/>
        <v>11.505000000000001</v>
      </c>
      <c r="E4" s="6">
        <f t="shared" si="2"/>
        <v>4.3811881188118811</v>
      </c>
      <c r="F4" s="3">
        <v>87</v>
      </c>
      <c r="G4" s="3">
        <v>79</v>
      </c>
      <c r="H4" s="3">
        <v>49</v>
      </c>
      <c r="I4" s="3">
        <v>96</v>
      </c>
    </row>
    <row r="5" spans="1:9">
      <c r="A5" s="3">
        <f t="shared" si="3"/>
        <v>3000</v>
      </c>
      <c r="B5" s="3">
        <v>21.4</v>
      </c>
      <c r="C5" s="6">
        <f t="shared" si="0"/>
        <v>6.7529189018617855</v>
      </c>
      <c r="D5" s="6">
        <f t="shared" si="1"/>
        <v>15.782500000000001</v>
      </c>
      <c r="E5" s="6">
        <f t="shared" si="2"/>
        <v>9.0151370906321393</v>
      </c>
      <c r="F5" s="3">
        <v>93</v>
      </c>
      <c r="G5" s="3">
        <v>79</v>
      </c>
      <c r="H5" s="3">
        <v>95</v>
      </c>
      <c r="I5" s="3">
        <v>118</v>
      </c>
    </row>
    <row r="6" spans="1:9">
      <c r="A6" s="3">
        <f t="shared" si="3"/>
        <v>4000</v>
      </c>
      <c r="B6" s="3">
        <v>22.6</v>
      </c>
      <c r="C6" s="6">
        <f t="shared" si="0"/>
        <v>9.5087830019985269</v>
      </c>
      <c r="D6" s="6">
        <f t="shared" si="1"/>
        <v>16.6675</v>
      </c>
      <c r="E6" s="6">
        <f t="shared" si="2"/>
        <v>12.694211728865195</v>
      </c>
      <c r="F6" s="3">
        <v>95</v>
      </c>
      <c r="G6" s="3">
        <v>81</v>
      </c>
      <c r="H6" s="3">
        <v>130</v>
      </c>
      <c r="I6" s="3">
        <v>122</v>
      </c>
    </row>
    <row r="7" spans="1:9">
      <c r="A7" s="3">
        <f t="shared" si="3"/>
        <v>5000</v>
      </c>
      <c r="B7" s="3">
        <v>19</v>
      </c>
      <c r="C7" s="6">
        <f t="shared" si="0"/>
        <v>9.9926370043126109</v>
      </c>
      <c r="D7" s="6">
        <f t="shared" si="1"/>
        <v>14.012500000000001</v>
      </c>
      <c r="E7" s="6">
        <f t="shared" si="2"/>
        <v>13.340156130997714</v>
      </c>
      <c r="F7" s="3">
        <v>92</v>
      </c>
      <c r="G7" s="3">
        <v>81</v>
      </c>
      <c r="H7" s="3">
        <v>135</v>
      </c>
      <c r="I7" s="3">
        <v>124</v>
      </c>
    </row>
    <row r="8" spans="1:9">
      <c r="A8" s="3">
        <f t="shared" si="3"/>
        <v>6000</v>
      </c>
      <c r="B8" s="3">
        <v>15.6</v>
      </c>
      <c r="C8" s="6">
        <f t="shared" si="0"/>
        <v>9.8453770905648472</v>
      </c>
      <c r="D8" s="6">
        <f t="shared" si="1"/>
        <v>11.505000000000001</v>
      </c>
      <c r="E8" s="6">
        <f t="shared" si="2"/>
        <v>13.143564356435643</v>
      </c>
      <c r="F8" s="3">
        <v>93</v>
      </c>
      <c r="G8" s="3">
        <v>81</v>
      </c>
      <c r="H8" s="3">
        <v>142</v>
      </c>
      <c r="I8" s="3">
        <v>138</v>
      </c>
    </row>
    <row r="9" spans="1:9">
      <c r="A9" s="3">
        <f t="shared" si="3"/>
        <v>7000</v>
      </c>
      <c r="B9" s="3">
        <v>10.8</v>
      </c>
      <c r="C9" s="6">
        <f t="shared" si="0"/>
        <v>7.9520353423792995</v>
      </c>
      <c r="D9" s="6">
        <f t="shared" si="1"/>
        <v>7.9650000000000007</v>
      </c>
      <c r="E9" s="6">
        <f t="shared" si="2"/>
        <v>10.615955826351867</v>
      </c>
      <c r="F9" s="3">
        <v>87</v>
      </c>
      <c r="G9" s="3">
        <v>80</v>
      </c>
      <c r="H9" s="3">
        <v>125</v>
      </c>
      <c r="I9" s="3">
        <v>116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2012-12-28T23:05:07Z</dcterms:modified>
</cp:coreProperties>
</file>