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6" i="16"/>
  <c r="D5"/>
  <c r="D4"/>
  <c r="C4"/>
  <c r="D3"/>
  <c r="E3" s="1"/>
  <c r="C3"/>
  <c r="D6" i="15"/>
  <c r="D5"/>
  <c r="D4"/>
  <c r="E4" s="1"/>
  <c r="C4"/>
  <c r="A5"/>
  <c r="D3"/>
  <c r="E3" s="1"/>
  <c r="C3"/>
  <c r="C3" i="12"/>
  <c r="D3"/>
  <c r="E3" s="1"/>
  <c r="C4"/>
  <c r="D4"/>
  <c r="E4" s="1"/>
  <c r="A5"/>
  <c r="C5" s="1"/>
  <c r="D5"/>
  <c r="D6"/>
  <c r="A6" l="1"/>
  <c r="C6"/>
  <c r="E5"/>
  <c r="E4" i="16"/>
  <c r="A6" i="15"/>
  <c r="C5"/>
  <c r="E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/>
  <c r="F61"/>
  <c r="G61"/>
  <c r="H61" s="1"/>
  <c r="F62"/>
  <c r="G62"/>
  <c r="H62" s="1"/>
  <c r="F63"/>
  <c r="G63"/>
  <c r="H63" s="1"/>
  <c r="F64"/>
  <c r="G64"/>
  <c r="H64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/>
  <c r="F93"/>
  <c r="G93"/>
  <c r="H93" s="1"/>
  <c r="F94"/>
  <c r="G94"/>
  <c r="H94" s="1"/>
  <c r="F95"/>
  <c r="G95"/>
  <c r="H95" s="1"/>
  <c r="F96"/>
  <c r="G96"/>
  <c r="H96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/>
  <c r="F125"/>
  <c r="G125"/>
  <c r="H125" s="1"/>
  <c r="F126"/>
  <c r="G126"/>
  <c r="H126" s="1"/>
  <c r="F127"/>
  <c r="G127"/>
  <c r="H127" s="1"/>
  <c r="F128"/>
  <c r="G128"/>
  <c r="H128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/>
  <c r="F176"/>
  <c r="G176"/>
  <c r="H176"/>
  <c r="F177"/>
  <c r="G177"/>
  <c r="H177" s="1"/>
  <c r="F178"/>
  <c r="G178"/>
  <c r="H178" s="1"/>
  <c r="F179"/>
  <c r="G179"/>
  <c r="H179" s="1"/>
  <c r="F180"/>
  <c r="G180"/>
  <c r="H180"/>
  <c r="F181"/>
  <c r="G181"/>
  <c r="H181" s="1"/>
  <c r="F182"/>
  <c r="G182"/>
  <c r="H182" s="1"/>
  <c r="F183"/>
  <c r="G183"/>
  <c r="H183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/>
  <c r="F216"/>
  <c r="G216"/>
  <c r="H216" s="1"/>
  <c r="F217"/>
  <c r="G217"/>
  <c r="H217" s="1"/>
  <c r="F218"/>
  <c r="G218"/>
  <c r="H218" s="1"/>
  <c r="F219"/>
  <c r="G219"/>
  <c r="H219" s="1"/>
  <c r="F220"/>
  <c r="G220"/>
  <c r="H220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/>
  <c r="F240"/>
  <c r="G240"/>
  <c r="H240"/>
  <c r="F241"/>
  <c r="G241"/>
  <c r="H241" s="1"/>
  <c r="F242"/>
  <c r="G242"/>
  <c r="H242" s="1"/>
  <c r="F243"/>
  <c r="G243"/>
  <c r="H243" s="1"/>
  <c r="F244"/>
  <c r="G244"/>
  <c r="H244"/>
  <c r="F245"/>
  <c r="G245"/>
  <c r="H245" s="1"/>
  <c r="F246"/>
  <c r="G246"/>
  <c r="H246" s="1"/>
  <c r="F247"/>
  <c r="G247"/>
  <c r="H247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/>
  <c r="F280"/>
  <c r="G280"/>
  <c r="H280" s="1"/>
  <c r="F281"/>
  <c r="G281"/>
  <c r="H281" s="1"/>
  <c r="F282"/>
  <c r="G282"/>
  <c r="H282" s="1"/>
  <c r="F283"/>
  <c r="G283"/>
  <c r="H283" s="1"/>
  <c r="F284"/>
  <c r="G284"/>
  <c r="H284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/>
  <c r="F304"/>
  <c r="G304"/>
  <c r="H304"/>
  <c r="F305"/>
  <c r="G305"/>
  <c r="H305" s="1"/>
  <c r="F306"/>
  <c r="G306"/>
  <c r="H306" s="1"/>
  <c r="F307"/>
  <c r="G307"/>
  <c r="H307" s="1"/>
  <c r="F308"/>
  <c r="G308"/>
  <c r="H308"/>
  <c r="F309"/>
  <c r="G309"/>
  <c r="H309" s="1"/>
  <c r="F310"/>
  <c r="G310"/>
  <c r="H310" s="1"/>
  <c r="F311"/>
  <c r="G311"/>
  <c r="H31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/>
  <c r="F337"/>
  <c r="G337"/>
  <c r="H337" s="1"/>
  <c r="F338"/>
  <c r="G338"/>
  <c r="H338" s="1"/>
  <c r="F339"/>
  <c r="G339"/>
  <c r="H339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/>
  <c r="F346"/>
  <c r="G346"/>
  <c r="H346" s="1"/>
  <c r="F347"/>
  <c r="G347"/>
  <c r="H347" s="1"/>
  <c r="F348"/>
  <c r="G348"/>
  <c r="H348"/>
  <c r="F349"/>
  <c r="G349"/>
  <c r="H349" s="1"/>
  <c r="F350"/>
  <c r="G350"/>
  <c r="H350" s="1"/>
  <c r="F351"/>
  <c r="G351"/>
  <c r="H351" s="1"/>
  <c r="F352"/>
  <c r="G352"/>
  <c r="H352" s="1"/>
  <c r="F353"/>
  <c r="G353"/>
  <c r="H353"/>
  <c r="F354"/>
  <c r="G354"/>
  <c r="H354" s="1"/>
  <c r="F355"/>
  <c r="G355"/>
  <c r="H355" s="1"/>
  <c r="F356"/>
  <c r="G356"/>
  <c r="H356" s="1"/>
  <c r="F357"/>
  <c r="G357"/>
  <c r="H357"/>
  <c r="F358"/>
  <c r="G358"/>
  <c r="H358" s="1"/>
  <c r="F359"/>
  <c r="G359"/>
  <c r="H359" s="1"/>
  <c r="F360"/>
  <c r="G360"/>
  <c r="H360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/>
  <c r="F386"/>
  <c r="G386"/>
  <c r="H386" s="1"/>
  <c r="F387"/>
  <c r="G387"/>
  <c r="H387" s="1"/>
  <c r="F388"/>
  <c r="G388"/>
  <c r="H388"/>
  <c r="F389"/>
  <c r="G389"/>
  <c r="H389"/>
  <c r="F390"/>
  <c r="G390"/>
  <c r="H390" s="1"/>
  <c r="F391"/>
  <c r="G391"/>
  <c r="H391"/>
  <c r="F392"/>
  <c r="G392"/>
  <c r="H392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/>
  <c r="F401"/>
  <c r="G401"/>
  <c r="H401" s="1"/>
  <c r="F402"/>
  <c r="G402"/>
  <c r="H402" s="1"/>
  <c r="F403"/>
  <c r="G403"/>
  <c r="H403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/>
  <c r="F410"/>
  <c r="G410"/>
  <c r="H410" s="1"/>
  <c r="F411"/>
  <c r="G411"/>
  <c r="H411" s="1"/>
  <c r="F412"/>
  <c r="G412"/>
  <c r="H412"/>
  <c r="F413"/>
  <c r="G413"/>
  <c r="H413" s="1"/>
  <c r="F414"/>
  <c r="G414"/>
  <c r="H414" s="1"/>
  <c r="F415"/>
  <c r="G415"/>
  <c r="H415" s="1"/>
  <c r="F416"/>
  <c r="G416"/>
  <c r="H416" s="1"/>
  <c r="F417"/>
  <c r="G417"/>
  <c r="H417"/>
  <c r="F418"/>
  <c r="G418"/>
  <c r="H418" s="1"/>
  <c r="F419"/>
  <c r="G419"/>
  <c r="H419" s="1"/>
  <c r="F420"/>
  <c r="G420"/>
  <c r="H420" s="1"/>
  <c r="F421"/>
  <c r="G421"/>
  <c r="H421"/>
  <c r="F422"/>
  <c r="G422"/>
  <c r="H422" s="1"/>
  <c r="F423"/>
  <c r="G423"/>
  <c r="H423" s="1"/>
  <c r="F424"/>
  <c r="G424"/>
  <c r="H424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/>
  <c r="F450"/>
  <c r="G450"/>
  <c r="H450" s="1"/>
  <c r="F451"/>
  <c r="G451"/>
  <c r="H451" s="1"/>
  <c r="F452"/>
  <c r="G452"/>
  <c r="H452"/>
  <c r="F453"/>
  <c r="G453"/>
  <c r="H453"/>
  <c r="F454"/>
  <c r="G454"/>
  <c r="H454" s="1"/>
  <c r="F455"/>
  <c r="G455"/>
  <c r="H455"/>
  <c r="F456"/>
  <c r="G456"/>
  <c r="H456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/>
  <c r="F482"/>
  <c r="G482"/>
  <c r="H482" s="1"/>
  <c r="F483"/>
  <c r="G483"/>
  <c r="H483" s="1"/>
  <c r="F484"/>
  <c r="G484"/>
  <c r="H484" s="1"/>
  <c r="F485"/>
  <c r="G485"/>
  <c r="H485"/>
  <c r="F486"/>
  <c r="G486"/>
  <c r="H486" s="1"/>
  <c r="F487"/>
  <c r="G487"/>
  <c r="H487" s="1"/>
  <c r="F488"/>
  <c r="G488"/>
  <c r="H488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/>
  <c r="F514"/>
  <c r="G514"/>
  <c r="H514" s="1"/>
  <c r="F515"/>
  <c r="G515"/>
  <c r="H515" s="1"/>
  <c r="F516"/>
  <c r="G516"/>
  <c r="H516" s="1"/>
  <c r="F517"/>
  <c r="G517"/>
  <c r="H517"/>
  <c r="F518"/>
  <c r="G518"/>
  <c r="H518" s="1"/>
  <c r="F519"/>
  <c r="G519"/>
  <c r="H519" s="1"/>
  <c r="F520"/>
  <c r="G520"/>
  <c r="H520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/>
  <c r="F546"/>
  <c r="G546"/>
  <c r="H546" s="1"/>
  <c r="F547"/>
  <c r="G547"/>
  <c r="H547" s="1"/>
  <c r="F548"/>
  <c r="G548"/>
  <c r="H548" s="1"/>
  <c r="F549"/>
  <c r="G549"/>
  <c r="H549"/>
  <c r="F550"/>
  <c r="G550"/>
  <c r="H550" s="1"/>
  <c r="F551"/>
  <c r="G551"/>
  <c r="H551" s="1"/>
  <c r="F552"/>
  <c r="G552"/>
  <c r="H552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/>
  <c r="F578"/>
  <c r="G578"/>
  <c r="H578" s="1"/>
  <c r="F579"/>
  <c r="G579"/>
  <c r="H579" s="1"/>
  <c r="F580"/>
  <c r="G580"/>
  <c r="H580" s="1"/>
  <c r="F581"/>
  <c r="G581"/>
  <c r="H581"/>
  <c r="F582"/>
  <c r="G582"/>
  <c r="H582" s="1"/>
  <c r="F583"/>
  <c r="G583"/>
  <c r="H583" s="1"/>
  <c r="F584"/>
  <c r="G584"/>
  <c r="H584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/>
  <c r="F610"/>
  <c r="G610"/>
  <c r="H610" s="1"/>
  <c r="F611"/>
  <c r="G611"/>
  <c r="H611" s="1"/>
  <c r="F612"/>
  <c r="G612"/>
  <c r="H612" s="1"/>
  <c r="F613"/>
  <c r="G613"/>
  <c r="H613"/>
  <c r="F614"/>
  <c r="G614"/>
  <c r="H614" s="1"/>
  <c r="F615"/>
  <c r="G615"/>
  <c r="H615" s="1"/>
  <c r="F616"/>
  <c r="G616"/>
  <c r="H616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/>
  <c r="F642"/>
  <c r="G642"/>
  <c r="H642" s="1"/>
  <c r="F643"/>
  <c r="G643"/>
  <c r="H643" s="1"/>
  <c r="F644"/>
  <c r="G644"/>
  <c r="H644" s="1"/>
  <c r="F645"/>
  <c r="G645"/>
  <c r="H645"/>
  <c r="F646"/>
  <c r="G646"/>
  <c r="H646" s="1"/>
  <c r="F647"/>
  <c r="G647"/>
  <c r="H647" s="1"/>
  <c r="F648"/>
  <c r="G648"/>
  <c r="H648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/>
  <c r="F674"/>
  <c r="G674"/>
  <c r="H674" s="1"/>
  <c r="F675"/>
  <c r="G675"/>
  <c r="H675" s="1"/>
  <c r="F676"/>
  <c r="G676"/>
  <c r="H676" s="1"/>
  <c r="F677"/>
  <c r="G677"/>
  <c r="H677"/>
  <c r="F678"/>
  <c r="G678"/>
  <c r="H678" s="1"/>
  <c r="F679"/>
  <c r="G679"/>
  <c r="H679" s="1"/>
  <c r="F680"/>
  <c r="G680"/>
  <c r="H680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/>
  <c r="F706"/>
  <c r="G706"/>
  <c r="H706" s="1"/>
  <c r="F707"/>
  <c r="G707"/>
  <c r="H707" s="1"/>
  <c r="F708"/>
  <c r="G708"/>
  <c r="H708" s="1"/>
  <c r="F709"/>
  <c r="G709"/>
  <c r="H709"/>
  <c r="F710"/>
  <c r="G710"/>
  <c r="H710" s="1"/>
  <c r="F711"/>
  <c r="G711"/>
  <c r="H711" s="1"/>
  <c r="F712"/>
  <c r="G712"/>
  <c r="H712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/>
  <c r="F738"/>
  <c r="G738"/>
  <c r="H738" s="1"/>
  <c r="F739"/>
  <c r="G739"/>
  <c r="H739" s="1"/>
  <c r="F740"/>
  <c r="G740"/>
  <c r="H740" s="1"/>
  <c r="F741"/>
  <c r="G741"/>
  <c r="H741"/>
  <c r="F742"/>
  <c r="G742"/>
  <c r="H742" s="1"/>
  <c r="F743"/>
  <c r="G743"/>
  <c r="H743" s="1"/>
  <c r="F744"/>
  <c r="G744"/>
  <c r="H744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/>
  <c r="F942"/>
  <c r="G942"/>
  <c r="H942" s="1"/>
  <c r="F943"/>
  <c r="G943"/>
  <c r="H943" s="1"/>
  <c r="F944"/>
  <c r="G944"/>
  <c r="H944" s="1"/>
  <c r="E6" i="12" l="1"/>
  <c r="A6" i="16"/>
  <c r="E5"/>
  <c r="C5"/>
  <c r="C6" i="15"/>
  <c r="E6"/>
  <c r="C6" i="16" l="1"/>
  <c r="E6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<sst xmlns="http://schemas.openxmlformats.org/spreadsheetml/2006/main" count="43" uniqueCount="13">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</sst>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5"/>
            <c:marker>
              <c:symbol val="diamond"/>
              <c:size val="8"/>
            </c:marker>
          </c:dPt>
          <c:dPt>
            <c:idx val="2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9259259259259268E-2"/>
                  <c:y val="-2.8322440087145948E-2"/>
                </c:manualLayout>
              </c:layout>
              <c:showVal val="1"/>
            </c:dLbl>
            <c:dLbl>
              <c:idx val="5"/>
              <c:layout>
                <c:manualLayout>
                  <c:x val="-9.3333333333333365E-2"/>
                  <c:y val="2.8322440087145972E-2"/>
                </c:manualLayout>
              </c:layout>
              <c:showVal val="1"/>
            </c:dLbl>
            <c:dLbl>
              <c:idx val="24"/>
              <c:layout>
                <c:manualLayout>
                  <c:x val="-5.6296296296296323E-2"/>
                  <c:y val="-3.2679738562091519E-2"/>
                </c:manualLayout>
              </c:layout>
              <c:showVal val="1"/>
            </c:dLbl>
            <c:delete val="1"/>
          </c:dLbls>
          <c:xVal>
            <c:numRef>
              <c:f>'Peak data'!$D$3:$D$1498</c:f>
              <c:numCache>
                <c:formatCode>General</c:formatCode>
                <c:ptCount val="1482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data'!$G$3:$G$1498</c:f>
              <c:numCache>
                <c:formatCode>0.00</c:formatCode>
                <c:ptCount val="1482"/>
                <c:pt idx="0">
                  <c:v>126.40750000000001</c:v>
                </c:pt>
                <c:pt idx="1">
                  <c:v>126.40750000000001</c:v>
                </c:pt>
                <c:pt idx="2">
                  <c:v>124.785</c:v>
                </c:pt>
                <c:pt idx="3">
                  <c:v>123.9</c:v>
                </c:pt>
                <c:pt idx="4">
                  <c:v>123.01500000000001</c:v>
                </c:pt>
                <c:pt idx="5">
                  <c:v>120.50750000000001</c:v>
                </c:pt>
                <c:pt idx="6">
                  <c:v>114.75500000000001</c:v>
                </c:pt>
                <c:pt idx="7">
                  <c:v>97.940000000000012</c:v>
                </c:pt>
                <c:pt idx="8">
                  <c:v>80.387500000000003</c:v>
                </c:pt>
                <c:pt idx="9">
                  <c:v>66.965000000000003</c:v>
                </c:pt>
                <c:pt idx="10">
                  <c:v>56.197500000000005</c:v>
                </c:pt>
                <c:pt idx="11">
                  <c:v>49.412500000000001</c:v>
                </c:pt>
                <c:pt idx="12">
                  <c:v>42.775000000000006</c:v>
                </c:pt>
                <c:pt idx="13">
                  <c:v>37.760000000000005</c:v>
                </c:pt>
                <c:pt idx="14">
                  <c:v>33.630000000000003</c:v>
                </c:pt>
                <c:pt idx="15">
                  <c:v>26.844999999999999</c:v>
                </c:pt>
                <c:pt idx="16">
                  <c:v>21.830000000000002</c:v>
                </c:pt>
                <c:pt idx="17">
                  <c:v>17.700000000000003</c:v>
                </c:pt>
                <c:pt idx="18">
                  <c:v>13.57</c:v>
                </c:pt>
                <c:pt idx="19">
                  <c:v>12.685</c:v>
                </c:pt>
                <c:pt idx="20">
                  <c:v>11.0625</c:v>
                </c:pt>
                <c:pt idx="21">
                  <c:v>10.177500000000002</c:v>
                </c:pt>
                <c:pt idx="22">
                  <c:v>9.2925000000000004</c:v>
                </c:pt>
                <c:pt idx="23">
                  <c:v>8.5549999999999997</c:v>
                </c:pt>
                <c:pt idx="24">
                  <c:v>6.0474999999999994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</c:numCache>
            </c:numRef>
          </c:yVal>
        </c:ser>
        <c:axId val="81389056"/>
        <c:axId val="8139097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marker>
              <c:symbol val="circle"/>
              <c:size val="8"/>
            </c:marker>
          </c:dPt>
          <c:dPt>
            <c:idx val="24"/>
            <c:marker>
              <c:symbol val="circle"/>
              <c:size val="8"/>
            </c:marker>
          </c:dPt>
          <c:dLbls>
            <c:dLbl>
              <c:idx val="6"/>
              <c:layout>
                <c:manualLayout>
                  <c:x val="-3.1111111111111152E-2"/>
                  <c:y val="2.3965141612200435E-2"/>
                </c:manualLayout>
              </c:layout>
              <c:showVal val="1"/>
            </c:dLbl>
            <c:dLbl>
              <c:idx val="24"/>
              <c:layout>
                <c:manualLayout>
                  <c:x val="-6.5185185185185165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data'!$D$3:$D$4498</c:f>
              <c:numCache>
                <c:formatCode>General</c:formatCode>
                <c:ptCount val="4482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data'!$H$3:$H$1498</c:f>
              <c:numCache>
                <c:formatCode>0.00</c:formatCode>
                <c:ptCount val="1482"/>
                <c:pt idx="0">
                  <c:v>1.2274909558263518</c:v>
                </c:pt>
                <c:pt idx="1">
                  <c:v>3.6824728674790563</c:v>
                </c:pt>
                <c:pt idx="2">
                  <c:v>6.5101085300837767</c:v>
                </c:pt>
                <c:pt idx="3">
                  <c:v>9.2476770753998476</c:v>
                </c:pt>
                <c:pt idx="4">
                  <c:v>11.922055407463825</c:v>
                </c:pt>
                <c:pt idx="5">
                  <c:v>14.340667840822544</c:v>
                </c:pt>
                <c:pt idx="6">
                  <c:v>15.425938690022852</c:v>
                </c:pt>
                <c:pt idx="7">
                  <c:v>15.086340441736482</c:v>
                </c:pt>
                <c:pt idx="8">
                  <c:v>14.081587966488957</c:v>
                </c:pt>
                <c:pt idx="9">
                  <c:v>13.260396039603961</c:v>
                </c:pt>
                <c:pt idx="10">
                  <c:v>12.476444211728866</c:v>
                </c:pt>
                <c:pt idx="11">
                  <c:v>12.146141945925361</c:v>
                </c:pt>
                <c:pt idx="12">
                  <c:v>11.548924219345013</c:v>
                </c:pt>
                <c:pt idx="13">
                  <c:v>11.100807311500382</c:v>
                </c:pt>
                <c:pt idx="14">
                  <c:v>10.693469154607769</c:v>
                </c:pt>
                <c:pt idx="15">
                  <c:v>9.8087499999999999</c:v>
                </c:pt>
                <c:pt idx="16">
                  <c:v>9.0071610814927645</c:v>
                </c:pt>
                <c:pt idx="17">
                  <c:v>8.1355293221629879</c:v>
                </c:pt>
                <c:pt idx="18">
                  <c:v>7.1803179741051029</c:v>
                </c:pt>
                <c:pt idx="19">
                  <c:v>7.0018688118811889</c:v>
                </c:pt>
                <c:pt idx="20">
                  <c:v>6.3632544744859105</c:v>
                </c:pt>
                <c:pt idx="21">
                  <c:v>6.0886719345011437</c:v>
                </c:pt>
                <c:pt idx="22">
                  <c:v>5.766233339680122</c:v>
                </c:pt>
                <c:pt idx="23">
                  <c:v>5.6995325590251333</c:v>
                </c:pt>
                <c:pt idx="24">
                  <c:v>4.5839865765422685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6"/>
            <c:marker>
              <c:symbol val="square"/>
              <c:size val="8"/>
            </c:marker>
          </c:dPt>
          <c:dPt>
            <c:idx val="2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2.9629629629629646E-3"/>
                  <c:y val="-2.6143790849673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32.9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1.9259259259259292E-2"/>
                  <c:y val="-3.4858387799564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28.3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6.0740740740740762E-2"/>
                  <c:y val="-4.57518055341121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25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25"/>
                <c:pt idx="0">
                  <c:v>32.9375</c:v>
                </c:pt>
                <c:pt idx="1">
                  <c:v>32.1875</c:v>
                </c:pt>
                <c:pt idx="2">
                  <c:v>31.53125</c:v>
                </c:pt>
                <c:pt idx="3">
                  <c:v>30.34375</c:v>
                </c:pt>
                <c:pt idx="4">
                  <c:v>29.53125</c:v>
                </c:pt>
                <c:pt idx="5">
                  <c:v>28.0625</c:v>
                </c:pt>
                <c:pt idx="6">
                  <c:v>28.28125</c:v>
                </c:pt>
                <c:pt idx="7">
                  <c:v>28.359375</c:v>
                </c:pt>
                <c:pt idx="8">
                  <c:v>28.71875</c:v>
                </c:pt>
                <c:pt idx="9">
                  <c:v>29.6875</c:v>
                </c:pt>
                <c:pt idx="10">
                  <c:v>30.34375</c:v>
                </c:pt>
                <c:pt idx="11">
                  <c:v>31.078125</c:v>
                </c:pt>
                <c:pt idx="12">
                  <c:v>31.15625</c:v>
                </c:pt>
                <c:pt idx="13">
                  <c:v>31.671875</c:v>
                </c:pt>
                <c:pt idx="14">
                  <c:v>31.671875</c:v>
                </c:pt>
                <c:pt idx="15">
                  <c:v>32.5625</c:v>
                </c:pt>
                <c:pt idx="16">
                  <c:v>33</c:v>
                </c:pt>
                <c:pt idx="17">
                  <c:v>33.515625</c:v>
                </c:pt>
                <c:pt idx="18">
                  <c:v>34.03125</c:v>
                </c:pt>
                <c:pt idx="19">
                  <c:v>33.96875</c:v>
                </c:pt>
                <c:pt idx="20">
                  <c:v>34.03125</c:v>
                </c:pt>
                <c:pt idx="21">
                  <c:v>34.40625</c:v>
                </c:pt>
                <c:pt idx="22">
                  <c:v>34.328125</c:v>
                </c:pt>
                <c:pt idx="23">
                  <c:v>34.5625</c:v>
                </c:pt>
                <c:pt idx="24">
                  <c:v>34.84375</c:v>
                </c:pt>
              </c:numCache>
            </c:numRef>
          </c:yVal>
        </c:ser>
        <c:axId val="81389056"/>
        <c:axId val="813909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6"/>
            <c:marker>
              <c:symbol val="triangle"/>
              <c:size val="8"/>
            </c:marker>
          </c:dPt>
          <c:dPt>
            <c:idx val="24"/>
            <c:marker>
              <c:symbol val="triangle"/>
              <c:size val="8"/>
            </c:marker>
          </c:dPt>
          <c:dLbls>
            <c:dLbl>
              <c:idx val="6"/>
              <c:layout/>
              <c:showVal val="1"/>
            </c:dLbl>
            <c:dLbl>
              <c:idx val="24"/>
              <c:layout>
                <c:manualLayout>
                  <c:x val="-8.4444444444444475E-2"/>
                  <c:y val="1.5250544662309372E-2"/>
                </c:manualLayout>
              </c:layout>
              <c:showVal val="1"/>
            </c:dLbl>
            <c:delete val="1"/>
          </c:dLbls>
          <c:xVal>
            <c:numRef>
              <c:f>'Peak data'!$D$3:$D$1498</c:f>
              <c:numCache>
                <c:formatCode>General</c:formatCode>
                <c:ptCount val="1482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data'!$B$3:$B$1498</c:f>
              <c:numCache>
                <c:formatCode>General</c:formatCode>
                <c:ptCount val="1482"/>
                <c:pt idx="0">
                  <c:v>310.89999999999998</c:v>
                </c:pt>
                <c:pt idx="1">
                  <c:v>320.89999999999998</c:v>
                </c:pt>
                <c:pt idx="2">
                  <c:v>403.7</c:v>
                </c:pt>
                <c:pt idx="3">
                  <c:v>488.2</c:v>
                </c:pt>
                <c:pt idx="4">
                  <c:v>573.6</c:v>
                </c:pt>
                <c:pt idx="5">
                  <c:v>659.8</c:v>
                </c:pt>
                <c:pt idx="6">
                  <c:v>726.3</c:v>
                </c:pt>
                <c:pt idx="7">
                  <c:v>712.6</c:v>
                </c:pt>
                <c:pt idx="8">
                  <c:v>676.9</c:v>
                </c:pt>
                <c:pt idx="9">
                  <c:v>629.5</c:v>
                </c:pt>
                <c:pt idx="10">
                  <c:v>582.70000000000005</c:v>
                </c:pt>
                <c:pt idx="11">
                  <c:v>538.70000000000005</c:v>
                </c:pt>
                <c:pt idx="12">
                  <c:v>497.7</c:v>
                </c:pt>
                <c:pt idx="13">
                  <c:v>461.5</c:v>
                </c:pt>
                <c:pt idx="14">
                  <c:v>431.3</c:v>
                </c:pt>
                <c:pt idx="15">
                  <c:v>373.7</c:v>
                </c:pt>
                <c:pt idx="16">
                  <c:v>328.9</c:v>
                </c:pt>
                <c:pt idx="17">
                  <c:v>292.39999999999998</c:v>
                </c:pt>
                <c:pt idx="18">
                  <c:v>248.2</c:v>
                </c:pt>
                <c:pt idx="19">
                  <c:v>236</c:v>
                </c:pt>
                <c:pt idx="20">
                  <c:v>223.9</c:v>
                </c:pt>
                <c:pt idx="21">
                  <c:v>213.3</c:v>
                </c:pt>
                <c:pt idx="22">
                  <c:v>203.6</c:v>
                </c:pt>
                <c:pt idx="23">
                  <c:v>186.4</c:v>
                </c:pt>
                <c:pt idx="24">
                  <c:v>156.30000000000001</c:v>
                </c:pt>
              </c:numCache>
            </c:numRef>
          </c:yVal>
        </c:ser>
        <c:axId val="81659008"/>
        <c:axId val="81660544"/>
      </c:scatterChart>
      <c:valAx>
        <c:axId val="81389056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0976"/>
        <c:crosses val="autoZero"/>
        <c:crossBetween val="midCat"/>
      </c:valAx>
      <c:valAx>
        <c:axId val="81390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89056"/>
        <c:crosses val="autoZero"/>
        <c:crossBetween val="midCat"/>
      </c:valAx>
      <c:valAx>
        <c:axId val="81659008"/>
        <c:scaling>
          <c:orientation val="minMax"/>
        </c:scaling>
        <c:delete val="1"/>
        <c:axPos val="b"/>
        <c:numFmt formatCode="General" sourceLinked="1"/>
        <c:tickLblPos val="none"/>
        <c:crossAx val="81660544"/>
        <c:crosses val="autoZero"/>
        <c:crossBetween val="midCat"/>
      </c:valAx>
      <c:valAx>
        <c:axId val="8166054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5900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8166812481773"/>
          <c:y val="0.94184464687012193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5"/>
            <c:marker>
              <c:symbol val="diamond"/>
              <c:size val="8"/>
            </c:marker>
          </c:dPt>
          <c:dPt>
            <c:idx val="2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8941E-3"/>
                  <c:y val="-1.3071895424836581E-2"/>
                </c:manualLayout>
              </c:layout>
              <c:showVal val="1"/>
            </c:dLbl>
            <c:dLbl>
              <c:idx val="5"/>
              <c:layout>
                <c:manualLayout>
                  <c:x val="-7.7037037037037126E-2"/>
                  <c:y val="2.6143790849673214E-2"/>
                </c:manualLayout>
              </c:layout>
              <c:showVal val="1"/>
            </c:dLbl>
            <c:dLbl>
              <c:idx val="24"/>
              <c:layout>
                <c:manualLayout>
                  <c:x val="-4.4444444444444467E-2"/>
                  <c:y val="-2.6143790849673214E-2"/>
                </c:manualLayout>
              </c:layout>
              <c:showVal val="1"/>
            </c:dLbl>
            <c:delete val="1"/>
          </c:dLbls>
          <c:xVal>
            <c:numRef>
              <c:f>'Peak data'!$D$3:$D$944</c:f>
              <c:numCache>
                <c:formatCode>General</c:formatCode>
                <c:ptCount val="928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data'!$E$3:$E$944</c:f>
              <c:numCache>
                <c:formatCode>General</c:formatCode>
                <c:ptCount val="928"/>
                <c:pt idx="0">
                  <c:v>171.4</c:v>
                </c:pt>
                <c:pt idx="1">
                  <c:v>171.4</c:v>
                </c:pt>
                <c:pt idx="2">
                  <c:v>169.2</c:v>
                </c:pt>
                <c:pt idx="3">
                  <c:v>168</c:v>
                </c:pt>
                <c:pt idx="4">
                  <c:v>166.8</c:v>
                </c:pt>
                <c:pt idx="5">
                  <c:v>163.4</c:v>
                </c:pt>
                <c:pt idx="6">
                  <c:v>155.6</c:v>
                </c:pt>
                <c:pt idx="7">
                  <c:v>132.80000000000001</c:v>
                </c:pt>
                <c:pt idx="8">
                  <c:v>109</c:v>
                </c:pt>
                <c:pt idx="9">
                  <c:v>90.8</c:v>
                </c:pt>
                <c:pt idx="10">
                  <c:v>76.2</c:v>
                </c:pt>
                <c:pt idx="11">
                  <c:v>67</c:v>
                </c:pt>
                <c:pt idx="12">
                  <c:v>58</c:v>
                </c:pt>
                <c:pt idx="13">
                  <c:v>51.2</c:v>
                </c:pt>
                <c:pt idx="14">
                  <c:v>45.6</c:v>
                </c:pt>
                <c:pt idx="15">
                  <c:v>36.4</c:v>
                </c:pt>
                <c:pt idx="16">
                  <c:v>29.6</c:v>
                </c:pt>
                <c:pt idx="17">
                  <c:v>24</c:v>
                </c:pt>
                <c:pt idx="18">
                  <c:v>18.399999999999999</c:v>
                </c:pt>
                <c:pt idx="19">
                  <c:v>17.2</c:v>
                </c:pt>
                <c:pt idx="20">
                  <c:v>15</c:v>
                </c:pt>
                <c:pt idx="21">
                  <c:v>13.8</c:v>
                </c:pt>
                <c:pt idx="22">
                  <c:v>12.6</c:v>
                </c:pt>
                <c:pt idx="23">
                  <c:v>11.6</c:v>
                </c:pt>
                <c:pt idx="24">
                  <c:v>8.1999999999999993</c:v>
                </c:pt>
              </c:numCache>
            </c:numRef>
          </c:yVal>
        </c:ser>
        <c:axId val="82026496"/>
        <c:axId val="8202841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marker>
              <c:symbol val="circle"/>
              <c:size val="8"/>
            </c:marker>
          </c:dPt>
          <c:dPt>
            <c:idx val="24"/>
            <c:marker>
              <c:symbol val="circle"/>
              <c:size val="8"/>
            </c:marker>
          </c:dPt>
          <c:dLbls>
            <c:dLbl>
              <c:idx val="6"/>
              <c:layout>
                <c:manualLayout>
                  <c:x val="-3.2592709244677748E-2"/>
                  <c:y val="-2.3965141612200435E-2"/>
                </c:manualLayout>
              </c:layout>
              <c:showVal val="1"/>
            </c:dLbl>
            <c:dLbl>
              <c:idx val="24"/>
              <c:layout>
                <c:manualLayout>
                  <c:x val="-7.5555555555555556E-2"/>
                  <c:y val="1.5250544662309372E-2"/>
                </c:manualLayout>
              </c:layout>
              <c:showVal val="1"/>
            </c:dLbl>
            <c:delete val="1"/>
          </c:dLbls>
          <c:xVal>
            <c:numRef>
              <c:f>'Peak data'!$D$3:$D$944</c:f>
              <c:numCache>
                <c:formatCode>General</c:formatCode>
                <c:ptCount val="928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data'!$F$3:$F$944</c:f>
              <c:numCache>
                <c:formatCode>0.00</c:formatCode>
                <c:ptCount val="928"/>
                <c:pt idx="0">
                  <c:v>0.91946986431050803</c:v>
                </c:pt>
                <c:pt idx="1">
                  <c:v>2.7584095929315242</c:v>
                </c:pt>
                <c:pt idx="2">
                  <c:v>4.8764910066266953</c:v>
                </c:pt>
                <c:pt idx="3">
                  <c:v>6.9271063426948567</c:v>
                </c:pt>
                <c:pt idx="4">
                  <c:v>8.9303881350583794</c:v>
                </c:pt>
                <c:pt idx="5">
                  <c:v>10.742084779636057</c:v>
                </c:pt>
                <c:pt idx="6">
                  <c:v>11.555022614915325</c:v>
                </c:pt>
                <c:pt idx="7">
                  <c:v>11.30064163248133</c:v>
                </c:pt>
                <c:pt idx="8">
                  <c:v>10.548017250447039</c:v>
                </c:pt>
                <c:pt idx="9">
                  <c:v>9.9328915535920892</c:v>
                </c:pt>
                <c:pt idx="10">
                  <c:v>9.3456610918270737</c:v>
                </c:pt>
                <c:pt idx="11">
                  <c:v>9.0982433996002943</c:v>
                </c:pt>
                <c:pt idx="12">
                  <c:v>8.6508888187651198</c:v>
                </c:pt>
                <c:pt idx="13">
                  <c:v>8.315220363942359</c:v>
                </c:pt>
                <c:pt idx="14">
                  <c:v>8.0100978226569897</c:v>
                </c:pt>
                <c:pt idx="15">
                  <c:v>7.3473861365309761</c:v>
                </c:pt>
                <c:pt idx="16">
                  <c:v>6.7469443567897347</c:v>
                </c:pt>
                <c:pt idx="17">
                  <c:v>6.0940359734932157</c:v>
                </c:pt>
                <c:pt idx="18">
                  <c:v>5.3785210897233613</c:v>
                </c:pt>
                <c:pt idx="19">
                  <c:v>5.2448511623014618</c:v>
                </c:pt>
                <c:pt idx="20">
                  <c:v>4.766487851057116</c:v>
                </c:pt>
                <c:pt idx="21">
                  <c:v>4.5608078258125602</c:v>
                </c:pt>
                <c:pt idx="22">
                  <c:v>4.31928053013569</c:v>
                </c:pt>
                <c:pt idx="23">
                  <c:v>4.2693173451141266</c:v>
                </c:pt>
                <c:pt idx="24">
                  <c:v>3.4337014831177024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6"/>
            <c:marker>
              <c:symbol val="square"/>
              <c:size val="8"/>
            </c:marker>
          </c:dPt>
          <c:dPt>
            <c:idx val="2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333333333333332E-2"/>
                  <c:y val="-3.70370370370370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32.9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2.9629746281714796E-2"/>
                  <c:y val="-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28.3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6.2222222222222241E-2"/>
                  <c:y val="2.61437908496731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25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25"/>
                <c:pt idx="0">
                  <c:v>32.9375</c:v>
                </c:pt>
                <c:pt idx="1">
                  <c:v>32.1875</c:v>
                </c:pt>
                <c:pt idx="2">
                  <c:v>31.53125</c:v>
                </c:pt>
                <c:pt idx="3">
                  <c:v>30.34375</c:v>
                </c:pt>
                <c:pt idx="4">
                  <c:v>29.53125</c:v>
                </c:pt>
                <c:pt idx="5">
                  <c:v>28.0625</c:v>
                </c:pt>
                <c:pt idx="6">
                  <c:v>28.28125</c:v>
                </c:pt>
                <c:pt idx="7">
                  <c:v>28.359375</c:v>
                </c:pt>
                <c:pt idx="8">
                  <c:v>28.71875</c:v>
                </c:pt>
                <c:pt idx="9">
                  <c:v>29.6875</c:v>
                </c:pt>
                <c:pt idx="10">
                  <c:v>30.34375</c:v>
                </c:pt>
                <c:pt idx="11">
                  <c:v>31.078125</c:v>
                </c:pt>
                <c:pt idx="12">
                  <c:v>31.15625</c:v>
                </c:pt>
                <c:pt idx="13">
                  <c:v>31.671875</c:v>
                </c:pt>
                <c:pt idx="14">
                  <c:v>31.671875</c:v>
                </c:pt>
                <c:pt idx="15">
                  <c:v>32.5625</c:v>
                </c:pt>
                <c:pt idx="16">
                  <c:v>33</c:v>
                </c:pt>
                <c:pt idx="17">
                  <c:v>33.515625</c:v>
                </c:pt>
                <c:pt idx="18">
                  <c:v>34.03125</c:v>
                </c:pt>
                <c:pt idx="19">
                  <c:v>33.96875</c:v>
                </c:pt>
                <c:pt idx="20">
                  <c:v>34.03125</c:v>
                </c:pt>
                <c:pt idx="21">
                  <c:v>34.40625</c:v>
                </c:pt>
                <c:pt idx="22">
                  <c:v>34.328125</c:v>
                </c:pt>
                <c:pt idx="23">
                  <c:v>34.5625</c:v>
                </c:pt>
                <c:pt idx="24">
                  <c:v>34.84375</c:v>
                </c:pt>
              </c:numCache>
            </c:numRef>
          </c:yVal>
        </c:ser>
        <c:axId val="82026496"/>
        <c:axId val="8202841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6"/>
            <c:marker>
              <c:symbol val="triangle"/>
              <c:size val="8"/>
            </c:marker>
          </c:dPt>
          <c:dPt>
            <c:idx val="24"/>
            <c:marker>
              <c:symbol val="triangle"/>
              <c:size val="8"/>
            </c:marker>
          </c:dPt>
          <c:dLbls>
            <c:dLbl>
              <c:idx val="6"/>
              <c:layout>
                <c:manualLayout>
                  <c:x val="-1.3333333333333338E-2"/>
                  <c:y val="-3.2679738562091498E-2"/>
                </c:manualLayout>
              </c:layout>
              <c:showVal val="1"/>
            </c:dLbl>
            <c:dLbl>
              <c:idx val="24"/>
              <c:layout>
                <c:manualLayout>
                  <c:x val="-6.9629629629629639E-2"/>
                  <c:y val="-4.5751633986928136E-2"/>
                </c:manualLayout>
              </c:layout>
              <c:showVal val="1"/>
            </c:dLbl>
            <c:delete val="1"/>
          </c:dLbls>
          <c:xVal>
            <c:numRef>
              <c:f>'Peak data'!$D$3:$D$944</c:f>
              <c:numCache>
                <c:formatCode>General</c:formatCode>
                <c:ptCount val="928"/>
                <c:pt idx="0">
                  <c:v>51</c:v>
                </c:pt>
                <c:pt idx="1">
                  <c:v>153</c:v>
                </c:pt>
                <c:pt idx="2">
                  <c:v>274</c:v>
                </c:pt>
                <c:pt idx="3">
                  <c:v>392</c:v>
                </c:pt>
                <c:pt idx="4">
                  <c:v>509</c:v>
                </c:pt>
                <c:pt idx="5">
                  <c:v>625</c:v>
                </c:pt>
                <c:pt idx="6">
                  <c:v>706</c:v>
                </c:pt>
                <c:pt idx="7">
                  <c:v>809</c:v>
                </c:pt>
                <c:pt idx="8">
                  <c:v>920</c:v>
                </c:pt>
                <c:pt idx="9">
                  <c:v>1040</c:v>
                </c:pt>
                <c:pt idx="10">
                  <c:v>1166</c:v>
                </c:pt>
                <c:pt idx="11">
                  <c:v>1291</c:v>
                </c:pt>
                <c:pt idx="12">
                  <c:v>1418</c:v>
                </c:pt>
                <c:pt idx="13">
                  <c:v>1544</c:v>
                </c:pt>
                <c:pt idx="14">
                  <c:v>1670</c:v>
                </c:pt>
                <c:pt idx="15">
                  <c:v>1919</c:v>
                </c:pt>
                <c:pt idx="16">
                  <c:v>2167</c:v>
                </c:pt>
                <c:pt idx="17">
                  <c:v>2414</c:v>
                </c:pt>
                <c:pt idx="18">
                  <c:v>2779</c:v>
                </c:pt>
                <c:pt idx="19">
                  <c:v>2899</c:v>
                </c:pt>
                <c:pt idx="20">
                  <c:v>3021</c:v>
                </c:pt>
                <c:pt idx="21">
                  <c:v>3142</c:v>
                </c:pt>
                <c:pt idx="22">
                  <c:v>3259</c:v>
                </c:pt>
                <c:pt idx="23">
                  <c:v>3499</c:v>
                </c:pt>
                <c:pt idx="24">
                  <c:v>3981</c:v>
                </c:pt>
              </c:numCache>
            </c:numRef>
          </c:xVal>
          <c:yVal>
            <c:numRef>
              <c:f>'Peak data'!$B$3:$B$53</c:f>
              <c:numCache>
                <c:formatCode>General</c:formatCode>
                <c:ptCount val="37"/>
                <c:pt idx="0">
                  <c:v>310.89999999999998</c:v>
                </c:pt>
                <c:pt idx="1">
                  <c:v>320.89999999999998</c:v>
                </c:pt>
                <c:pt idx="2">
                  <c:v>403.7</c:v>
                </c:pt>
                <c:pt idx="3">
                  <c:v>488.2</c:v>
                </c:pt>
                <c:pt idx="4">
                  <c:v>573.6</c:v>
                </c:pt>
                <c:pt idx="5">
                  <c:v>659.8</c:v>
                </c:pt>
                <c:pt idx="6">
                  <c:v>726.3</c:v>
                </c:pt>
                <c:pt idx="7">
                  <c:v>712.6</c:v>
                </c:pt>
                <c:pt idx="8">
                  <c:v>676.9</c:v>
                </c:pt>
                <c:pt idx="9">
                  <c:v>629.5</c:v>
                </c:pt>
                <c:pt idx="10">
                  <c:v>582.70000000000005</c:v>
                </c:pt>
                <c:pt idx="11">
                  <c:v>538.70000000000005</c:v>
                </c:pt>
                <c:pt idx="12">
                  <c:v>497.7</c:v>
                </c:pt>
                <c:pt idx="13">
                  <c:v>461.5</c:v>
                </c:pt>
                <c:pt idx="14">
                  <c:v>431.3</c:v>
                </c:pt>
                <c:pt idx="15">
                  <c:v>373.7</c:v>
                </c:pt>
                <c:pt idx="16">
                  <c:v>328.9</c:v>
                </c:pt>
                <c:pt idx="17">
                  <c:v>292.39999999999998</c:v>
                </c:pt>
                <c:pt idx="18">
                  <c:v>248.2</c:v>
                </c:pt>
                <c:pt idx="19">
                  <c:v>236</c:v>
                </c:pt>
                <c:pt idx="20">
                  <c:v>223.9</c:v>
                </c:pt>
                <c:pt idx="21">
                  <c:v>213.3</c:v>
                </c:pt>
                <c:pt idx="22">
                  <c:v>203.6</c:v>
                </c:pt>
                <c:pt idx="23">
                  <c:v>186.4</c:v>
                </c:pt>
                <c:pt idx="24">
                  <c:v>156.30000000000001</c:v>
                </c:pt>
              </c:numCache>
            </c:numRef>
          </c:yVal>
        </c:ser>
        <c:axId val="82042880"/>
        <c:axId val="82044416"/>
      </c:scatterChart>
      <c:valAx>
        <c:axId val="82026496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28416"/>
        <c:crosses val="autoZero"/>
        <c:crossBetween val="midCat"/>
      </c:valAx>
      <c:valAx>
        <c:axId val="82028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</a:t>
                </a:r>
                <a:r>
                  <a:rPr lang="en-US" sz="1600" baseline="0"/>
                  <a:t> Battery Voltage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3.5182268883056253E-4"/>
              <c:y val="0.1455466351019847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26496"/>
        <c:crosses val="autoZero"/>
        <c:crossBetween val="midCat"/>
      </c:valAx>
      <c:valAx>
        <c:axId val="82042880"/>
        <c:scaling>
          <c:orientation val="minMax"/>
        </c:scaling>
        <c:delete val="1"/>
        <c:axPos val="b"/>
        <c:numFmt formatCode="General" sourceLinked="1"/>
        <c:tickLblPos val="none"/>
        <c:crossAx val="82044416"/>
        <c:crosses val="autoZero"/>
        <c:crossBetween val="midCat"/>
      </c:valAx>
      <c:valAx>
        <c:axId val="820444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428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59445902595514"/>
          <c:y val="0.93966599763264891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70</c:v>
                </c:pt>
                <c:pt idx="1">
                  <c:v>80</c:v>
                </c:pt>
                <c:pt idx="2">
                  <c:v>80</c:v>
                </c:pt>
                <c:pt idx="3">
                  <c:v>76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69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50</c:v>
                </c:pt>
                <c:pt idx="1">
                  <c:v>115</c:v>
                </c:pt>
                <c:pt idx="2">
                  <c:v>226</c:v>
                </c:pt>
                <c:pt idx="3">
                  <c:v>195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134</c:v>
                </c:pt>
                <c:pt idx="1">
                  <c:v>160</c:v>
                </c:pt>
                <c:pt idx="2">
                  <c:v>202</c:v>
                </c:pt>
                <c:pt idx="3">
                  <c:v>193</c:v>
                </c:pt>
              </c:numCache>
            </c:numRef>
          </c:yVal>
        </c:ser>
        <c:axId val="82786560"/>
        <c:axId val="827969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18.585000000000001</c:v>
                </c:pt>
                <c:pt idx="1">
                  <c:v>23.6</c:v>
                </c:pt>
                <c:pt idx="2">
                  <c:v>22.715000000000003</c:v>
                </c:pt>
                <c:pt idx="3">
                  <c:v>12.685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1.7693259710586444</c:v>
                </c:pt>
                <c:pt idx="1">
                  <c:v>4.4935262757044931</c:v>
                </c:pt>
                <c:pt idx="2">
                  <c:v>8.6500380807311519</c:v>
                </c:pt>
                <c:pt idx="3">
                  <c:v>7.2458111195734958</c:v>
                </c:pt>
              </c:numCache>
            </c:numRef>
          </c:yVal>
        </c:ser>
        <c:axId val="82800000"/>
        <c:axId val="82798464"/>
      </c:scatterChart>
      <c:valAx>
        <c:axId val="82786560"/>
        <c:scaling>
          <c:orientation val="minMax"/>
          <c:max val="3000"/>
          <c:min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96928"/>
        <c:crosses val="autoZero"/>
        <c:crossBetween val="midCat"/>
      </c:valAx>
      <c:valAx>
        <c:axId val="82796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86560"/>
        <c:crosses val="autoZero"/>
        <c:crossBetween val="midCat"/>
      </c:valAx>
      <c:valAx>
        <c:axId val="82798464"/>
        <c:scaling>
          <c:orientation val="minMax"/>
        </c:scaling>
        <c:axPos val="r"/>
        <c:numFmt formatCode="0.0" sourceLinked="0"/>
        <c:tickLblPos val="nextTo"/>
        <c:crossAx val="82800000"/>
        <c:crosses val="max"/>
        <c:crossBetween val="midCat"/>
      </c:valAx>
      <c:valAx>
        <c:axId val="82800000"/>
        <c:scaling>
          <c:orientation val="minMax"/>
        </c:scaling>
        <c:delete val="1"/>
        <c:axPos val="b"/>
        <c:numFmt formatCode="General" sourceLinked="1"/>
        <c:tickLblPos val="none"/>
        <c:crossAx val="827984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70</c:v>
                </c:pt>
                <c:pt idx="1">
                  <c:v>80</c:v>
                </c:pt>
                <c:pt idx="2">
                  <c:v>80</c:v>
                </c:pt>
                <c:pt idx="3">
                  <c:v>76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69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50</c:v>
                </c:pt>
                <c:pt idx="1">
                  <c:v>115</c:v>
                </c:pt>
                <c:pt idx="2">
                  <c:v>226</c:v>
                </c:pt>
                <c:pt idx="3">
                  <c:v>195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134</c:v>
                </c:pt>
                <c:pt idx="1">
                  <c:v>160</c:v>
                </c:pt>
                <c:pt idx="2">
                  <c:v>202</c:v>
                </c:pt>
                <c:pt idx="3">
                  <c:v>193</c:v>
                </c:pt>
              </c:numCache>
            </c:numRef>
          </c:yVal>
        </c:ser>
        <c:axId val="87179648"/>
        <c:axId val="871815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25.2</c:v>
                </c:pt>
                <c:pt idx="1">
                  <c:v>32</c:v>
                </c:pt>
                <c:pt idx="2">
                  <c:v>30.8</c:v>
                </c:pt>
                <c:pt idx="3">
                  <c:v>17.2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1.3253392237298833</c:v>
                </c:pt>
                <c:pt idx="1">
                  <c:v>3.3659408856631954</c:v>
                </c:pt>
                <c:pt idx="2">
                  <c:v>6.4794362049016518</c:v>
                </c:pt>
                <c:pt idx="3">
                  <c:v>5.4275796781319032</c:v>
                </c:pt>
              </c:numCache>
            </c:numRef>
          </c:yVal>
        </c:ser>
        <c:axId val="87205376"/>
        <c:axId val="87203840"/>
      </c:scatterChart>
      <c:valAx>
        <c:axId val="87179648"/>
        <c:scaling>
          <c:orientation val="minMax"/>
          <c:max val="3000"/>
          <c:min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804001166520895"/>
              <c:y val="0.874388176968075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81568"/>
        <c:crosses val="autoZero"/>
        <c:crossBetween val="midCat"/>
      </c:valAx>
      <c:valAx>
        <c:axId val="8718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79648"/>
        <c:crosses val="autoZero"/>
        <c:crossBetween val="midCat"/>
      </c:valAx>
      <c:valAx>
        <c:axId val="87203840"/>
        <c:scaling>
          <c:orientation val="minMax"/>
        </c:scaling>
        <c:axPos val="r"/>
        <c:numFmt formatCode="0.0" sourceLinked="0"/>
        <c:tickLblPos val="nextTo"/>
        <c:crossAx val="87205376"/>
        <c:crosses val="max"/>
        <c:crossBetween val="midCat"/>
      </c:valAx>
      <c:valAx>
        <c:axId val="87205376"/>
        <c:scaling>
          <c:orientation val="minMax"/>
        </c:scaling>
        <c:delete val="1"/>
        <c:axPos val="b"/>
        <c:numFmt formatCode="General" sourceLinked="1"/>
        <c:tickLblPos val="none"/>
        <c:crossAx val="872038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94459025955102E-2"/>
          <c:y val="0.9222368037328659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8635648"/>
        <c:axId val="888835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88886656"/>
        <c:axId val="88885120"/>
      </c:scatterChart>
      <c:valAx>
        <c:axId val="88635648"/>
        <c:scaling>
          <c:orientation val="minMax"/>
          <c:max val="3000"/>
          <c:min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83584"/>
        <c:crosses val="autoZero"/>
        <c:crossBetween val="midCat"/>
      </c:valAx>
      <c:valAx>
        <c:axId val="888835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5648"/>
        <c:crosses val="autoZero"/>
        <c:crossBetween val="midCat"/>
      </c:valAx>
      <c:valAx>
        <c:axId val="88885120"/>
        <c:scaling>
          <c:orientation val="minMax"/>
        </c:scaling>
        <c:axPos val="r"/>
        <c:numFmt formatCode="0.0" sourceLinked="0"/>
        <c:tickLblPos val="nextTo"/>
        <c:crossAx val="88886656"/>
        <c:crosses val="max"/>
        <c:crossBetween val="midCat"/>
      </c:valAx>
      <c:valAx>
        <c:axId val="88886656"/>
        <c:scaling>
          <c:orientation val="minMax"/>
        </c:scaling>
        <c:delete val="1"/>
        <c:axPos val="b"/>
        <c:numFmt formatCode="General" sourceLinked="1"/>
        <c:tickLblPos val="none"/>
        <c:crossAx val="888851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9350528"/>
        <c:axId val="893524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89368064"/>
        <c:axId val="89366528"/>
      </c:scatterChart>
      <c:valAx>
        <c:axId val="89350528"/>
        <c:scaling>
          <c:orientation val="minMax"/>
          <c:max val="3000"/>
          <c:min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52448"/>
        <c:crosses val="autoZero"/>
        <c:crossBetween val="midCat"/>
      </c:valAx>
      <c:valAx>
        <c:axId val="893524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50528"/>
        <c:crosses val="autoZero"/>
        <c:crossBetween val="midCat"/>
      </c:valAx>
      <c:valAx>
        <c:axId val="89366528"/>
        <c:scaling>
          <c:orientation val="minMax"/>
        </c:scaling>
        <c:axPos val="r"/>
        <c:numFmt formatCode="0.0" sourceLinked="0"/>
        <c:tickLblPos val="nextTo"/>
        <c:crossAx val="89368064"/>
        <c:crosses val="max"/>
        <c:crossBetween val="midCat"/>
      </c:valAx>
      <c:valAx>
        <c:axId val="89368064"/>
        <c:scaling>
          <c:orientation val="minMax"/>
        </c:scaling>
        <c:delete val="1"/>
        <c:axPos val="b"/>
        <c:numFmt formatCode="General" sourceLinked="1"/>
        <c:tickLblPos val="none"/>
        <c:crossAx val="89366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73</c:v>
                </c:pt>
                <c:pt idx="1">
                  <c:v>80</c:v>
                </c:pt>
                <c:pt idx="2">
                  <c:v>89</c:v>
                </c:pt>
                <c:pt idx="3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73</c:v>
                </c:pt>
                <c:pt idx="1">
                  <c:v>74</c:v>
                </c:pt>
                <c:pt idx="2">
                  <c:v>74</c:v>
                </c:pt>
                <c:pt idx="3">
                  <c:v>75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54</c:v>
                </c:pt>
                <c:pt idx="1">
                  <c:v>70</c:v>
                </c:pt>
                <c:pt idx="2">
                  <c:v>114</c:v>
                </c:pt>
                <c:pt idx="3">
                  <c:v>151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143</c:v>
                </c:pt>
                <c:pt idx="1">
                  <c:v>131</c:v>
                </c:pt>
                <c:pt idx="2">
                  <c:v>129</c:v>
                </c:pt>
                <c:pt idx="3">
                  <c:v>140</c:v>
                </c:pt>
              </c:numCache>
            </c:numRef>
          </c:yVal>
        </c:ser>
        <c:axId val="90323200"/>
        <c:axId val="903704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21.092500000000001</c:v>
                </c:pt>
                <c:pt idx="1">
                  <c:v>15.192500000000003</c:v>
                </c:pt>
                <c:pt idx="2">
                  <c:v>13.57</c:v>
                </c:pt>
                <c:pt idx="3">
                  <c:v>11.8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2.0080445544554455</c:v>
                </c:pt>
                <c:pt idx="1">
                  <c:v>2.8927075399847682</c:v>
                </c:pt>
                <c:pt idx="2">
                  <c:v>5.1675552170601673</c:v>
                </c:pt>
                <c:pt idx="3">
                  <c:v>6.7402894135567406</c:v>
                </c:pt>
              </c:numCache>
            </c:numRef>
          </c:yVal>
        </c:ser>
        <c:axId val="90373504"/>
        <c:axId val="90371968"/>
      </c:scatterChart>
      <c:valAx>
        <c:axId val="90323200"/>
        <c:scaling>
          <c:orientation val="minMax"/>
          <c:max val="3000"/>
          <c:min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70432"/>
        <c:crosses val="autoZero"/>
        <c:crossBetween val="midCat"/>
      </c:valAx>
      <c:valAx>
        <c:axId val="903704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200"/>
        <c:crosses val="autoZero"/>
        <c:crossBetween val="midCat"/>
      </c:valAx>
      <c:valAx>
        <c:axId val="90371968"/>
        <c:scaling>
          <c:orientation val="minMax"/>
        </c:scaling>
        <c:axPos val="r"/>
        <c:numFmt formatCode="0.0" sourceLinked="0"/>
        <c:tickLblPos val="nextTo"/>
        <c:crossAx val="90373504"/>
        <c:crosses val="max"/>
        <c:crossBetween val="midCat"/>
      </c:valAx>
      <c:valAx>
        <c:axId val="90373504"/>
        <c:scaling>
          <c:orientation val="minMax"/>
        </c:scaling>
        <c:delete val="1"/>
        <c:axPos val="b"/>
        <c:numFmt formatCode="General" sourceLinked="1"/>
        <c:tickLblPos val="none"/>
        <c:crossAx val="903719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73</c:v>
                </c:pt>
                <c:pt idx="1">
                  <c:v>80</c:v>
                </c:pt>
                <c:pt idx="2">
                  <c:v>89</c:v>
                </c:pt>
                <c:pt idx="3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73</c:v>
                </c:pt>
                <c:pt idx="1">
                  <c:v>74</c:v>
                </c:pt>
                <c:pt idx="2">
                  <c:v>74</c:v>
                </c:pt>
                <c:pt idx="3">
                  <c:v>75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54</c:v>
                </c:pt>
                <c:pt idx="1">
                  <c:v>70</c:v>
                </c:pt>
                <c:pt idx="2">
                  <c:v>114</c:v>
                </c:pt>
                <c:pt idx="3">
                  <c:v>151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143</c:v>
                </c:pt>
                <c:pt idx="1">
                  <c:v>131</c:v>
                </c:pt>
                <c:pt idx="2">
                  <c:v>129</c:v>
                </c:pt>
                <c:pt idx="3">
                  <c:v>140</c:v>
                </c:pt>
              </c:numCache>
            </c:numRef>
          </c:yVal>
        </c:ser>
        <c:axId val="90485120"/>
        <c:axId val="904870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28.6</c:v>
                </c:pt>
                <c:pt idx="1">
                  <c:v>20.6</c:v>
                </c:pt>
                <c:pt idx="2">
                  <c:v>18.399999999999999</c:v>
                </c:pt>
                <c:pt idx="3">
                  <c:v>16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1.5041548332807404</c:v>
                </c:pt>
                <c:pt idx="1">
                  <c:v>2.1668244451456822</c:v>
                </c:pt>
                <c:pt idx="2">
                  <c:v>3.870832018512675</c:v>
                </c:pt>
                <c:pt idx="3">
                  <c:v>5.0489113284947935</c:v>
                </c:pt>
              </c:numCache>
            </c:numRef>
          </c:yVal>
        </c:ser>
        <c:axId val="90490368"/>
        <c:axId val="90488832"/>
      </c:scatterChart>
      <c:valAx>
        <c:axId val="90485120"/>
        <c:scaling>
          <c:orientation val="minMax"/>
          <c:max val="3000"/>
          <c:min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87040"/>
        <c:crosses val="autoZero"/>
        <c:crossBetween val="midCat"/>
      </c:valAx>
      <c:valAx>
        <c:axId val="9048704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85120"/>
        <c:crosses val="autoZero"/>
        <c:crossBetween val="midCat"/>
      </c:valAx>
      <c:valAx>
        <c:axId val="90488832"/>
        <c:scaling>
          <c:orientation val="minMax"/>
        </c:scaling>
        <c:axPos val="r"/>
        <c:numFmt formatCode="0.0" sourceLinked="0"/>
        <c:tickLblPos val="nextTo"/>
        <c:crossAx val="90490368"/>
        <c:crosses val="max"/>
        <c:crossBetween val="midCat"/>
      </c:valAx>
      <c:valAx>
        <c:axId val="90490368"/>
        <c:scaling>
          <c:orientation val="minMax"/>
        </c:scaling>
        <c:delete val="1"/>
        <c:axPos val="b"/>
        <c:numFmt formatCode="General" sourceLinked="1"/>
        <c:tickLblPos val="none"/>
        <c:crossAx val="90488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0.81889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76189"/>
          <a:ext cx="4610110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8100" y="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0.96223</cdr:x>
      <cdr:y>0.24183</cdr:y>
    </cdr:from>
    <cdr:to>
      <cdr:x>0.99111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486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0.81778</cdr:x>
      <cdr:y>0.21569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600604" cy="1257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0.01634</cdr:y>
    </cdr:from>
    <cdr:to>
      <cdr:x>0.28555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42925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0.27778</cdr:x>
      <cdr:y>0</cdr:y>
    </cdr:from>
    <cdr:to>
      <cdr:x>0.79223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40" y="-28575"/>
          <a:ext cx="4410123" cy="107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0.24183</cdr:y>
    </cdr:from>
    <cdr:to>
      <cdr:x>0.99777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0.07111</cdr:x>
      <cdr:y>0.01144</cdr:y>
    </cdr:from>
    <cdr:to>
      <cdr:x>0.29333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09600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36 Volts/650 Amps</a:t>
          </a:r>
        </a:p>
      </cdr:txBody>
    </cdr:sp>
  </cdr:relSizeAnchor>
  <cdr:relSizeAnchor xmlns:cdr="http://schemas.openxmlformats.org/drawingml/2006/chartDrawing">
    <cdr:from>
      <cdr:x>0.96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29600" y="1581139"/>
          <a:ext cx="34290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0.00077</cdr:x>
      <cdr:y>0.1365</cdr:y>
    </cdr:from>
    <cdr:to>
      <cdr:x>0.02855</cdr:x>
      <cdr:y>0.85207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594" y="795704"/>
          <a:ext cx="238144" cy="4171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Horsepower/ Torque</a:t>
          </a:r>
          <a:r>
            <a:rPr lang="en-US" sz="1600" b="1" baseline="0"/>
            <a:t> (Ft. Lbs.)/Battery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0.24778</cdr:x>
      <cdr:y>0</cdr:y>
    </cdr:from>
    <cdr:to>
      <cdr:x>0.79556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24094" y="-9536"/>
          <a:ext cx="4695844" cy="107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0.01797</cdr:y>
    </cdr:from>
    <cdr:to>
      <cdr:x>0.27889</cdr:x>
      <cdr:y>0.13071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0.19445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13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0.96334</cdr:x>
      <cdr:y>0.22712</cdr:y>
    </cdr:from>
    <cdr:to>
      <cdr:x>0.99222</cdr:x>
      <cdr:y>0.76633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3239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0.01797</cdr:y>
    </cdr:from>
    <cdr:to>
      <cdr:x>0.28333</cdr:x>
      <cdr:y>0.13071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23875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44"/>
  <sheetViews>
    <sheetView workbookViewId="0">
      <pane ySplit="2" topLeftCell="A3" activePane="bottomLeft" state="frozen"/>
      <selection pane="bottomLeft" activeCell="B3" sqref="B3:B3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32.9375</v>
      </c>
      <c r="B3">
        <v>310.89999999999998</v>
      </c>
      <c r="C3">
        <v>650.5</v>
      </c>
      <c r="D3">
        <v>51</v>
      </c>
      <c r="E3">
        <v>171.4</v>
      </c>
      <c r="F3" s="8">
        <f t="shared" ref="F3:F63" si="0">(D3*E3)/9507</f>
        <v>0.91946986431050803</v>
      </c>
      <c r="G3" s="7">
        <f t="shared" ref="G3:G63" si="1">SUM(E3*0.7375)</f>
        <v>126.40750000000001</v>
      </c>
      <c r="H3" s="7">
        <f t="shared" ref="H3:H63" si="2">SUM(D3*G3)/5252</f>
        <v>1.2274909558263518</v>
      </c>
      <c r="I3" s="9"/>
      <c r="J3" s="5"/>
      <c r="L3" s="4"/>
      <c r="M3" s="4"/>
    </row>
    <row r="4" spans="1:14" s="3" customFormat="1" ht="12.75" customHeight="1">
      <c r="A4">
        <v>32.1875</v>
      </c>
      <c r="B4">
        <v>320.89999999999998</v>
      </c>
      <c r="C4">
        <v>649.4</v>
      </c>
      <c r="D4">
        <v>153</v>
      </c>
      <c r="E4">
        <v>171.4</v>
      </c>
      <c r="F4" s="8">
        <f t="shared" si="0"/>
        <v>2.7584095929315242</v>
      </c>
      <c r="G4" s="7">
        <f t="shared" si="1"/>
        <v>126.40750000000001</v>
      </c>
      <c r="H4" s="7">
        <f t="shared" si="2"/>
        <v>3.6824728674790563</v>
      </c>
      <c r="I4" s="9"/>
      <c r="J4" s="5"/>
      <c r="L4" s="4"/>
      <c r="M4" s="4"/>
    </row>
    <row r="5" spans="1:14" s="3" customFormat="1" ht="12.75" customHeight="1">
      <c r="A5">
        <v>31.53125</v>
      </c>
      <c r="B5">
        <v>403.7</v>
      </c>
      <c r="C5">
        <v>649</v>
      </c>
      <c r="D5">
        <v>274</v>
      </c>
      <c r="E5">
        <v>169.2</v>
      </c>
      <c r="F5" s="8">
        <f t="shared" si="0"/>
        <v>4.8764910066266953</v>
      </c>
      <c r="G5" s="7">
        <f t="shared" si="1"/>
        <v>124.785</v>
      </c>
      <c r="H5" s="7">
        <f t="shared" si="2"/>
        <v>6.5101085300837767</v>
      </c>
      <c r="I5" s="9"/>
      <c r="J5" s="5"/>
      <c r="L5" s="4"/>
      <c r="M5" s="4"/>
    </row>
    <row r="6" spans="1:14" s="3" customFormat="1" ht="12.75" customHeight="1">
      <c r="A6">
        <v>30.34375</v>
      </c>
      <c r="B6">
        <v>488.2</v>
      </c>
      <c r="C6">
        <v>645</v>
      </c>
      <c r="D6">
        <v>392</v>
      </c>
      <c r="E6">
        <v>168</v>
      </c>
      <c r="F6" s="8">
        <f t="shared" si="0"/>
        <v>6.9271063426948567</v>
      </c>
      <c r="G6" s="7">
        <f t="shared" si="1"/>
        <v>123.9</v>
      </c>
      <c r="H6" s="7">
        <f t="shared" si="2"/>
        <v>9.2476770753998476</v>
      </c>
      <c r="I6" s="9"/>
      <c r="J6" s="5"/>
      <c r="L6" s="4"/>
      <c r="M6" s="4"/>
    </row>
    <row r="7" spans="1:14">
      <c r="A7">
        <v>29.53125</v>
      </c>
      <c r="B7">
        <v>573.6</v>
      </c>
      <c r="C7">
        <v>648.4</v>
      </c>
      <c r="D7">
        <v>509</v>
      </c>
      <c r="E7">
        <v>166.8</v>
      </c>
      <c r="F7" s="8">
        <f t="shared" si="0"/>
        <v>8.9303881350583794</v>
      </c>
      <c r="G7" s="7">
        <f t="shared" si="1"/>
        <v>123.01500000000001</v>
      </c>
      <c r="H7" s="7">
        <f t="shared" si="2"/>
        <v>11.922055407463825</v>
      </c>
      <c r="J7"/>
      <c r="L7"/>
      <c r="M7"/>
    </row>
    <row r="8" spans="1:14">
      <c r="A8">
        <v>28.0625</v>
      </c>
      <c r="B8">
        <v>659.8</v>
      </c>
      <c r="C8">
        <v>649.6</v>
      </c>
      <c r="D8">
        <v>625</v>
      </c>
      <c r="E8">
        <v>163.4</v>
      </c>
      <c r="F8" s="8">
        <f t="shared" si="0"/>
        <v>10.742084779636057</v>
      </c>
      <c r="G8" s="7">
        <f t="shared" si="1"/>
        <v>120.50750000000001</v>
      </c>
      <c r="H8" s="7">
        <f t="shared" si="2"/>
        <v>14.340667840822544</v>
      </c>
      <c r="J8"/>
      <c r="L8"/>
      <c r="M8"/>
    </row>
    <row r="9" spans="1:14">
      <c r="A9">
        <v>28.28125</v>
      </c>
      <c r="B9">
        <v>726.3</v>
      </c>
      <c r="C9">
        <v>644</v>
      </c>
      <c r="D9">
        <v>706</v>
      </c>
      <c r="E9">
        <v>155.6</v>
      </c>
      <c r="F9" s="8">
        <f t="shared" si="0"/>
        <v>11.555022614915325</v>
      </c>
      <c r="G9" s="7">
        <f t="shared" si="1"/>
        <v>114.75500000000001</v>
      </c>
      <c r="H9" s="7">
        <f t="shared" si="2"/>
        <v>15.425938690022852</v>
      </c>
      <c r="J9"/>
      <c r="L9"/>
      <c r="M9"/>
    </row>
    <row r="10" spans="1:14">
      <c r="A10">
        <v>28.359375</v>
      </c>
      <c r="B10">
        <v>712.6</v>
      </c>
      <c r="C10">
        <v>639.79999999999995</v>
      </c>
      <c r="D10">
        <v>809</v>
      </c>
      <c r="E10">
        <v>132.80000000000001</v>
      </c>
      <c r="F10" s="8">
        <f t="shared" si="0"/>
        <v>11.30064163248133</v>
      </c>
      <c r="G10" s="7">
        <f t="shared" si="1"/>
        <v>97.940000000000012</v>
      </c>
      <c r="H10" s="7">
        <f t="shared" si="2"/>
        <v>15.086340441736482</v>
      </c>
      <c r="J10"/>
      <c r="L10"/>
      <c r="M10"/>
    </row>
    <row r="11" spans="1:14">
      <c r="A11">
        <v>28.71875</v>
      </c>
      <c r="B11">
        <v>676.9</v>
      </c>
      <c r="C11">
        <v>633</v>
      </c>
      <c r="D11">
        <v>920</v>
      </c>
      <c r="E11">
        <v>109</v>
      </c>
      <c r="F11" s="8">
        <f t="shared" si="0"/>
        <v>10.548017250447039</v>
      </c>
      <c r="G11" s="7">
        <f t="shared" si="1"/>
        <v>80.387500000000003</v>
      </c>
      <c r="H11" s="7">
        <f t="shared" si="2"/>
        <v>14.081587966488957</v>
      </c>
      <c r="J11"/>
      <c r="L11"/>
      <c r="M11"/>
    </row>
    <row r="12" spans="1:14">
      <c r="A12">
        <v>29.6875</v>
      </c>
      <c r="B12">
        <v>629.5</v>
      </c>
      <c r="C12">
        <v>602.6</v>
      </c>
      <c r="D12">
        <v>1040</v>
      </c>
      <c r="E12">
        <v>90.8</v>
      </c>
      <c r="F12" s="8">
        <f t="shared" si="0"/>
        <v>9.9328915535920892</v>
      </c>
      <c r="G12" s="7">
        <f t="shared" si="1"/>
        <v>66.965000000000003</v>
      </c>
      <c r="H12" s="7">
        <f t="shared" si="2"/>
        <v>13.260396039603961</v>
      </c>
      <c r="J12"/>
      <c r="L12"/>
      <c r="M12"/>
    </row>
    <row r="13" spans="1:14">
      <c r="A13">
        <v>30.34375</v>
      </c>
      <c r="B13">
        <v>582.70000000000005</v>
      </c>
      <c r="C13">
        <v>566.29999999999995</v>
      </c>
      <c r="D13">
        <v>1166</v>
      </c>
      <c r="E13">
        <v>76.2</v>
      </c>
      <c r="F13" s="8">
        <f t="shared" si="0"/>
        <v>9.3456610918270737</v>
      </c>
      <c r="G13" s="7">
        <f t="shared" si="1"/>
        <v>56.197500000000005</v>
      </c>
      <c r="H13" s="7">
        <f t="shared" si="2"/>
        <v>12.476444211728866</v>
      </c>
      <c r="J13"/>
      <c r="L13"/>
      <c r="M13"/>
    </row>
    <row r="14" spans="1:14">
      <c r="A14">
        <v>31.078125</v>
      </c>
      <c r="B14">
        <v>538.70000000000005</v>
      </c>
      <c r="C14">
        <v>539.79999999999995</v>
      </c>
      <c r="D14">
        <v>1291</v>
      </c>
      <c r="E14">
        <v>67</v>
      </c>
      <c r="F14" s="8">
        <f t="shared" si="0"/>
        <v>9.0982433996002943</v>
      </c>
      <c r="G14" s="7">
        <f t="shared" si="1"/>
        <v>49.412500000000001</v>
      </c>
      <c r="H14" s="7">
        <f t="shared" si="2"/>
        <v>12.146141945925361</v>
      </c>
      <c r="J14"/>
      <c r="L14"/>
      <c r="M14"/>
    </row>
    <row r="15" spans="1:14">
      <c r="A15">
        <v>31.15625</v>
      </c>
      <c r="B15">
        <v>497.7</v>
      </c>
      <c r="C15">
        <v>507.2</v>
      </c>
      <c r="D15">
        <v>1418</v>
      </c>
      <c r="E15">
        <v>58</v>
      </c>
      <c r="F15" s="8">
        <f t="shared" si="0"/>
        <v>8.6508888187651198</v>
      </c>
      <c r="G15" s="7">
        <f t="shared" si="1"/>
        <v>42.775000000000006</v>
      </c>
      <c r="H15" s="7">
        <f t="shared" si="2"/>
        <v>11.548924219345013</v>
      </c>
      <c r="J15"/>
      <c r="L15"/>
      <c r="M15"/>
    </row>
    <row r="16" spans="1:14">
      <c r="A16">
        <v>31.671875</v>
      </c>
      <c r="B16">
        <v>461.5</v>
      </c>
      <c r="C16">
        <v>469.7</v>
      </c>
      <c r="D16">
        <v>1544</v>
      </c>
      <c r="E16">
        <v>51.2</v>
      </c>
      <c r="F16" s="8">
        <f t="shared" si="0"/>
        <v>8.315220363942359</v>
      </c>
      <c r="G16" s="7">
        <f t="shared" si="1"/>
        <v>37.760000000000005</v>
      </c>
      <c r="H16" s="7">
        <f t="shared" si="2"/>
        <v>11.100807311500382</v>
      </c>
      <c r="J16"/>
      <c r="L16"/>
      <c r="M16"/>
    </row>
    <row r="17" spans="1:13">
      <c r="A17">
        <v>31.671875</v>
      </c>
      <c r="B17">
        <v>431.3</v>
      </c>
      <c r="C17">
        <v>446.5</v>
      </c>
      <c r="D17">
        <v>1670</v>
      </c>
      <c r="E17">
        <v>45.6</v>
      </c>
      <c r="F17" s="8">
        <f t="shared" si="0"/>
        <v>8.0100978226569897</v>
      </c>
      <c r="G17" s="7">
        <f t="shared" si="1"/>
        <v>33.630000000000003</v>
      </c>
      <c r="H17" s="7">
        <f t="shared" si="2"/>
        <v>10.693469154607769</v>
      </c>
      <c r="J17"/>
      <c r="L17"/>
      <c r="M17"/>
    </row>
    <row r="18" spans="1:13" hidden="1">
      <c r="A18">
        <v>32.1875</v>
      </c>
      <c r="B18">
        <v>400.8</v>
      </c>
      <c r="C18">
        <v>420.5</v>
      </c>
      <c r="D18">
        <v>1793</v>
      </c>
      <c r="E18">
        <v>41</v>
      </c>
      <c r="F18" s="8">
        <f t="shared" si="0"/>
        <v>7.7325128852424525</v>
      </c>
      <c r="G18" s="7">
        <f t="shared" si="1"/>
        <v>30.237500000000001</v>
      </c>
      <c r="H18" s="7">
        <f t="shared" si="2"/>
        <v>10.322893659558265</v>
      </c>
      <c r="J18"/>
      <c r="L18"/>
      <c r="M18"/>
    </row>
    <row r="19" spans="1:13">
      <c r="A19">
        <v>32.5625</v>
      </c>
      <c r="B19">
        <v>373.7</v>
      </c>
      <c r="C19">
        <v>411.3</v>
      </c>
      <c r="D19">
        <v>1919</v>
      </c>
      <c r="E19">
        <v>36.4</v>
      </c>
      <c r="F19" s="8">
        <f t="shared" si="0"/>
        <v>7.3473861365309761</v>
      </c>
      <c r="G19" s="7">
        <f t="shared" si="1"/>
        <v>26.844999999999999</v>
      </c>
      <c r="H19" s="7">
        <f t="shared" si="2"/>
        <v>9.8087499999999999</v>
      </c>
      <c r="J19"/>
      <c r="L19"/>
      <c r="M19"/>
    </row>
    <row r="20" spans="1:13" hidden="1">
      <c r="A20">
        <v>32.78125</v>
      </c>
      <c r="B20">
        <v>349.9</v>
      </c>
      <c r="C20">
        <v>380.4</v>
      </c>
      <c r="D20">
        <v>2042</v>
      </c>
      <c r="E20">
        <v>33</v>
      </c>
      <c r="F20" s="8">
        <f t="shared" si="0"/>
        <v>7.0880403912906278</v>
      </c>
      <c r="G20" s="7">
        <f t="shared" si="1"/>
        <v>24.337500000000002</v>
      </c>
      <c r="H20" s="7">
        <f t="shared" si="2"/>
        <v>9.4625238004569692</v>
      </c>
      <c r="J20"/>
      <c r="L20"/>
      <c r="M20"/>
    </row>
    <row r="21" spans="1:13">
      <c r="A21">
        <v>33</v>
      </c>
      <c r="B21">
        <v>328.9</v>
      </c>
      <c r="C21">
        <v>367.6</v>
      </c>
      <c r="D21">
        <v>2167</v>
      </c>
      <c r="E21">
        <v>29.6</v>
      </c>
      <c r="F21" s="8">
        <f t="shared" si="0"/>
        <v>6.7469443567897347</v>
      </c>
      <c r="G21" s="7">
        <f t="shared" si="1"/>
        <v>21.830000000000002</v>
      </c>
      <c r="H21" s="7">
        <f t="shared" si="2"/>
        <v>9.0071610814927645</v>
      </c>
      <c r="J21"/>
      <c r="L21"/>
      <c r="M21"/>
    </row>
    <row r="22" spans="1:13" hidden="1">
      <c r="A22">
        <v>33.15625</v>
      </c>
      <c r="B22">
        <v>309</v>
      </c>
      <c r="C22">
        <v>353.4</v>
      </c>
      <c r="D22">
        <v>2288</v>
      </c>
      <c r="E22">
        <v>27.4</v>
      </c>
      <c r="F22" s="8">
        <f t="shared" si="0"/>
        <v>6.5942147891027663</v>
      </c>
      <c r="G22" s="7">
        <f t="shared" si="1"/>
        <v>20.2075</v>
      </c>
      <c r="H22" s="7">
        <f t="shared" si="2"/>
        <v>8.8032673267326729</v>
      </c>
      <c r="J22"/>
      <c r="L22"/>
      <c r="M22"/>
    </row>
    <row r="23" spans="1:13">
      <c r="A23">
        <v>33.515625</v>
      </c>
      <c r="B23">
        <v>292.39999999999998</v>
      </c>
      <c r="C23">
        <v>339.1</v>
      </c>
      <c r="D23">
        <v>2414</v>
      </c>
      <c r="E23">
        <v>24</v>
      </c>
      <c r="F23" s="8">
        <f t="shared" si="0"/>
        <v>6.0940359734932157</v>
      </c>
      <c r="G23" s="7">
        <f t="shared" si="1"/>
        <v>17.700000000000003</v>
      </c>
      <c r="H23" s="7">
        <f t="shared" si="2"/>
        <v>8.1355293221629879</v>
      </c>
      <c r="J23"/>
      <c r="L23"/>
      <c r="M23"/>
    </row>
    <row r="24" spans="1:13" hidden="1">
      <c r="A24">
        <v>33.8125</v>
      </c>
      <c r="B24">
        <v>276</v>
      </c>
      <c r="C24">
        <v>314.8</v>
      </c>
      <c r="D24">
        <v>2535</v>
      </c>
      <c r="E24">
        <v>21.8</v>
      </c>
      <c r="F24" s="8">
        <f t="shared" si="0"/>
        <v>5.8128747238876617</v>
      </c>
      <c r="G24" s="7">
        <f t="shared" si="1"/>
        <v>16.077500000000001</v>
      </c>
      <c r="H24" s="7">
        <f t="shared" si="2"/>
        <v>7.7601794554455452</v>
      </c>
      <c r="J24"/>
      <c r="L24"/>
      <c r="M24"/>
    </row>
    <row r="25" spans="1:13" hidden="1">
      <c r="A25">
        <v>33.8125</v>
      </c>
      <c r="B25">
        <v>260.8</v>
      </c>
      <c r="C25">
        <v>308</v>
      </c>
      <c r="D25">
        <v>2656</v>
      </c>
      <c r="E25">
        <v>20.6</v>
      </c>
      <c r="F25" s="8">
        <f t="shared" si="0"/>
        <v>5.7550857263069322</v>
      </c>
      <c r="G25" s="7">
        <f t="shared" si="1"/>
        <v>15.192500000000003</v>
      </c>
      <c r="H25" s="7">
        <f t="shared" si="2"/>
        <v>7.6830312261995442</v>
      </c>
      <c r="J25"/>
      <c r="L25"/>
      <c r="M25"/>
    </row>
    <row r="26" spans="1:13">
      <c r="A26">
        <v>34.03125</v>
      </c>
      <c r="B26">
        <v>248.2</v>
      </c>
      <c r="C26">
        <v>292</v>
      </c>
      <c r="D26">
        <v>2779</v>
      </c>
      <c r="E26">
        <v>18.399999999999999</v>
      </c>
      <c r="F26" s="8">
        <f t="shared" si="0"/>
        <v>5.3785210897233613</v>
      </c>
      <c r="G26" s="7">
        <f t="shared" si="1"/>
        <v>13.57</v>
      </c>
      <c r="H26" s="7">
        <f t="shared" si="2"/>
        <v>7.1803179741051029</v>
      </c>
      <c r="J26"/>
      <c r="L26"/>
      <c r="M26"/>
    </row>
    <row r="27" spans="1:13">
      <c r="A27">
        <v>33.96875</v>
      </c>
      <c r="B27">
        <v>236</v>
      </c>
      <c r="C27">
        <v>285.5</v>
      </c>
      <c r="D27">
        <v>2899</v>
      </c>
      <c r="E27">
        <v>17.2</v>
      </c>
      <c r="F27" s="8">
        <f t="shared" si="0"/>
        <v>5.2448511623014618</v>
      </c>
      <c r="G27" s="7">
        <f t="shared" si="1"/>
        <v>12.685</v>
      </c>
      <c r="H27" s="7">
        <f t="shared" si="2"/>
        <v>7.0018688118811889</v>
      </c>
      <c r="J27"/>
      <c r="L27"/>
      <c r="M27"/>
    </row>
    <row r="28" spans="1:13">
      <c r="A28">
        <v>34.03125</v>
      </c>
      <c r="B28">
        <v>223.9</v>
      </c>
      <c r="C28">
        <v>276.7</v>
      </c>
      <c r="D28">
        <v>3021</v>
      </c>
      <c r="E28">
        <v>15</v>
      </c>
      <c r="F28" s="8">
        <f t="shared" si="0"/>
        <v>4.766487851057116</v>
      </c>
      <c r="G28" s="7">
        <f t="shared" si="1"/>
        <v>11.0625</v>
      </c>
      <c r="H28" s="7">
        <f t="shared" si="2"/>
        <v>6.3632544744859105</v>
      </c>
      <c r="J28"/>
      <c r="L28"/>
      <c r="M28"/>
    </row>
    <row r="29" spans="1:13">
      <c r="A29">
        <v>34.40625</v>
      </c>
      <c r="B29">
        <v>213.3</v>
      </c>
      <c r="C29">
        <v>261.10000000000002</v>
      </c>
      <c r="D29">
        <v>3142</v>
      </c>
      <c r="E29">
        <v>13.8</v>
      </c>
      <c r="F29" s="8">
        <f t="shared" si="0"/>
        <v>4.5608078258125602</v>
      </c>
      <c r="G29" s="7">
        <f t="shared" si="1"/>
        <v>10.177500000000002</v>
      </c>
      <c r="H29" s="7">
        <f t="shared" si="2"/>
        <v>6.0886719345011437</v>
      </c>
      <c r="J29"/>
      <c r="L29"/>
      <c r="M29"/>
    </row>
    <row r="30" spans="1:13">
      <c r="A30">
        <v>34.328125</v>
      </c>
      <c r="B30">
        <v>203.6</v>
      </c>
      <c r="C30">
        <v>254.5</v>
      </c>
      <c r="D30">
        <v>3259</v>
      </c>
      <c r="E30">
        <v>12.6</v>
      </c>
      <c r="F30" s="8">
        <f t="shared" si="0"/>
        <v>4.31928053013569</v>
      </c>
      <c r="G30" s="7">
        <f t="shared" si="1"/>
        <v>9.2925000000000004</v>
      </c>
      <c r="H30" s="7">
        <f t="shared" si="2"/>
        <v>5.766233339680122</v>
      </c>
      <c r="J30"/>
      <c r="L30"/>
      <c r="M30"/>
    </row>
    <row r="31" spans="1:13" hidden="1">
      <c r="A31">
        <v>34.265625</v>
      </c>
      <c r="B31">
        <v>195.1</v>
      </c>
      <c r="C31">
        <v>238</v>
      </c>
      <c r="D31">
        <v>3381</v>
      </c>
      <c r="E31">
        <v>11.6</v>
      </c>
      <c r="F31" s="8">
        <f t="shared" si="0"/>
        <v>4.1253392237298829</v>
      </c>
      <c r="G31" s="7">
        <f t="shared" si="1"/>
        <v>8.5549999999999997</v>
      </c>
      <c r="H31" s="7">
        <f t="shared" si="2"/>
        <v>5.5073219725818729</v>
      </c>
      <c r="J31"/>
      <c r="L31"/>
      <c r="M31"/>
    </row>
    <row r="32" spans="1:13">
      <c r="A32">
        <v>34.5625</v>
      </c>
      <c r="B32">
        <v>186.4</v>
      </c>
      <c r="C32">
        <v>237.7</v>
      </c>
      <c r="D32">
        <v>3499</v>
      </c>
      <c r="E32">
        <v>11.6</v>
      </c>
      <c r="F32" s="8">
        <f t="shared" si="0"/>
        <v>4.2693173451141266</v>
      </c>
      <c r="G32" s="7">
        <f t="shared" si="1"/>
        <v>8.5549999999999997</v>
      </c>
      <c r="H32" s="7">
        <f t="shared" si="2"/>
        <v>5.6995325590251333</v>
      </c>
      <c r="J32"/>
      <c r="L32"/>
      <c r="M32"/>
    </row>
    <row r="33" spans="1:14" hidden="1">
      <c r="A33">
        <v>34.5625</v>
      </c>
      <c r="B33">
        <v>177.3</v>
      </c>
      <c r="C33">
        <v>234.9</v>
      </c>
      <c r="D33">
        <v>3620</v>
      </c>
      <c r="E33">
        <v>10.4</v>
      </c>
      <c r="F33" s="8">
        <f t="shared" si="0"/>
        <v>3.9600294519827495</v>
      </c>
      <c r="G33" s="7">
        <f t="shared" si="1"/>
        <v>7.6700000000000008</v>
      </c>
      <c r="H33" s="7">
        <f t="shared" si="2"/>
        <v>5.2866336633663371</v>
      </c>
      <c r="J33"/>
      <c r="L33"/>
      <c r="M33"/>
    </row>
    <row r="34" spans="1:14" hidden="1">
      <c r="A34">
        <v>34.703125</v>
      </c>
      <c r="B34">
        <v>171.4</v>
      </c>
      <c r="C34">
        <v>226.8</v>
      </c>
      <c r="D34">
        <v>3741</v>
      </c>
      <c r="E34">
        <v>9.1999999999999993</v>
      </c>
      <c r="F34" s="8">
        <f t="shared" si="0"/>
        <v>3.620195645313979</v>
      </c>
      <c r="G34" s="7">
        <f t="shared" si="1"/>
        <v>6.7850000000000001</v>
      </c>
      <c r="H34" s="7">
        <f t="shared" si="2"/>
        <v>4.8329560167555217</v>
      </c>
      <c r="J34"/>
      <c r="L34"/>
      <c r="M34"/>
    </row>
    <row r="35" spans="1:14" hidden="1">
      <c r="A35">
        <v>34.78125</v>
      </c>
      <c r="B35">
        <v>164.7</v>
      </c>
      <c r="C35">
        <v>218.8</v>
      </c>
      <c r="D35">
        <v>3860</v>
      </c>
      <c r="E35">
        <v>8.1999999999999993</v>
      </c>
      <c r="F35" s="8">
        <f t="shared" si="0"/>
        <v>3.3293362785316081</v>
      </c>
      <c r="G35" s="7">
        <f t="shared" si="1"/>
        <v>6.0474999999999994</v>
      </c>
      <c r="H35" s="7">
        <f t="shared" si="2"/>
        <v>4.4446591774562068</v>
      </c>
      <c r="J35"/>
      <c r="L35"/>
      <c r="M35"/>
    </row>
    <row r="36" spans="1:14">
      <c r="A36">
        <v>34.84375</v>
      </c>
      <c r="B36">
        <v>156.30000000000001</v>
      </c>
      <c r="C36">
        <v>207.2</v>
      </c>
      <c r="D36">
        <v>3981</v>
      </c>
      <c r="E36">
        <v>8.1999999999999993</v>
      </c>
      <c r="F36" s="8">
        <f t="shared" si="0"/>
        <v>3.4337014831177024</v>
      </c>
      <c r="G36" s="7">
        <f t="shared" si="1"/>
        <v>6.0474999999999994</v>
      </c>
      <c r="H36" s="7">
        <f t="shared" si="2"/>
        <v>4.5839865765422685</v>
      </c>
      <c r="J36"/>
      <c r="L36"/>
      <c r="M36"/>
    </row>
    <row r="37" spans="1:14"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J37"/>
      <c r="L37"/>
      <c r="M37"/>
      <c r="N37"/>
    </row>
    <row r="38" spans="1:14"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J38"/>
      <c r="L38"/>
      <c r="M38"/>
      <c r="N38"/>
    </row>
    <row r="39" spans="1:14"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J39"/>
      <c r="L39"/>
      <c r="M39"/>
      <c r="N39"/>
    </row>
    <row r="40" spans="1:14"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J40"/>
      <c r="L40"/>
      <c r="M40"/>
      <c r="N40"/>
    </row>
    <row r="41" spans="1:14"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J41"/>
      <c r="L41"/>
      <c r="M41"/>
      <c r="N41"/>
    </row>
    <row r="42" spans="1:14"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J42"/>
      <c r="L42"/>
      <c r="M42"/>
      <c r="N42"/>
    </row>
    <row r="43" spans="1:14" hidden="1"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J43"/>
      <c r="L43"/>
      <c r="M43"/>
      <c r="N43"/>
    </row>
    <row r="44" spans="1:14"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J44"/>
      <c r="L44"/>
      <c r="M44"/>
      <c r="N44"/>
    </row>
    <row r="45" spans="1:14" hidden="1"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J45"/>
      <c r="L45"/>
      <c r="M45"/>
      <c r="N45"/>
    </row>
    <row r="46" spans="1:14"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J46"/>
      <c r="L46"/>
      <c r="M46"/>
      <c r="N46"/>
    </row>
    <row r="47" spans="1:14" hidden="1"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J47"/>
      <c r="L47"/>
      <c r="M47"/>
      <c r="N47"/>
    </row>
    <row r="48" spans="1:14"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J48"/>
      <c r="L48"/>
      <c r="M48"/>
      <c r="N48"/>
    </row>
    <row r="49" spans="3:14" hidden="1"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J49"/>
      <c r="L49"/>
      <c r="M49"/>
      <c r="N49"/>
    </row>
    <row r="50" spans="3:14" hidden="1"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J50"/>
      <c r="L50"/>
      <c r="M50"/>
      <c r="N50"/>
    </row>
    <row r="51" spans="3:14"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J51"/>
      <c r="L51"/>
      <c r="M51"/>
      <c r="N51"/>
    </row>
    <row r="52" spans="3:14"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J52"/>
      <c r="L52"/>
      <c r="M52"/>
      <c r="N52"/>
    </row>
    <row r="53" spans="3:14"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J53"/>
      <c r="L53"/>
      <c r="M53"/>
      <c r="N53"/>
    </row>
    <row r="54" spans="3:14"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J54"/>
      <c r="L54"/>
      <c r="M54"/>
      <c r="N54"/>
    </row>
    <row r="55" spans="3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3:14"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J56"/>
      <c r="L56"/>
      <c r="M56"/>
      <c r="N56"/>
    </row>
    <row r="57" spans="3:14"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J57"/>
      <c r="L57"/>
      <c r="M57"/>
      <c r="N57"/>
    </row>
    <row r="58" spans="3:14"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J58"/>
      <c r="L58"/>
      <c r="M58"/>
      <c r="N58"/>
    </row>
    <row r="59" spans="3:14"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J59"/>
      <c r="L59"/>
      <c r="M59"/>
      <c r="N59"/>
    </row>
    <row r="60" spans="3:14"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J60"/>
      <c r="L60"/>
      <c r="M60"/>
      <c r="N60"/>
    </row>
    <row r="61" spans="3:14"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J61"/>
      <c r="L61"/>
      <c r="M61"/>
      <c r="N61"/>
    </row>
    <row r="62" spans="3:14"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J62"/>
      <c r="L62"/>
      <c r="M62"/>
      <c r="N62"/>
    </row>
    <row r="63" spans="3:14"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J63"/>
      <c r="L63"/>
      <c r="M63"/>
      <c r="N63"/>
    </row>
    <row r="64" spans="3:14">
      <c r="C64"/>
      <c r="D64"/>
      <c r="E64"/>
      <c r="F64" s="8">
        <f t="shared" ref="F64:F127" si="3">(D64*E64)/9507</f>
        <v>0</v>
      </c>
      <c r="G64" s="7">
        <f t="shared" ref="G64:G127" si="4">SUM(E64*0.7375)</f>
        <v>0</v>
      </c>
      <c r="H64" s="7">
        <f t="shared" ref="H64:H127" si="5">SUM(D64*G64)/5252</f>
        <v>0</v>
      </c>
      <c r="J64"/>
      <c r="L64"/>
      <c r="M64"/>
      <c r="N64"/>
    </row>
    <row r="65" spans="3:14"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J65"/>
      <c r="L65"/>
      <c r="M65"/>
      <c r="N65"/>
    </row>
    <row r="66" spans="3:14"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J120"/>
      <c r="L120"/>
      <c r="M120"/>
      <c r="N120"/>
    </row>
    <row r="121" spans="3:14"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J121"/>
      <c r="L121"/>
      <c r="M121"/>
      <c r="N121"/>
    </row>
    <row r="122" spans="3:14"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J122"/>
      <c r="L122"/>
      <c r="M122"/>
      <c r="N122"/>
    </row>
    <row r="123" spans="3:14"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J123"/>
      <c r="L123"/>
      <c r="M123"/>
      <c r="N123"/>
    </row>
    <row r="124" spans="3:14"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J124"/>
      <c r="L124"/>
      <c r="M124"/>
      <c r="N124"/>
    </row>
    <row r="125" spans="3:14">
      <c r="C125"/>
      <c r="D125"/>
      <c r="E125"/>
      <c r="F125" s="8">
        <f t="shared" si="3"/>
        <v>0</v>
      </c>
      <c r="G125" s="7">
        <f t="shared" si="4"/>
        <v>0</v>
      </c>
      <c r="H125" s="7">
        <f t="shared" si="5"/>
        <v>0</v>
      </c>
      <c r="J125"/>
      <c r="L125"/>
      <c r="M125"/>
      <c r="N125"/>
    </row>
    <row r="126" spans="3:14">
      <c r="C126"/>
      <c r="D126"/>
      <c r="E126"/>
      <c r="F126" s="8">
        <f t="shared" si="3"/>
        <v>0</v>
      </c>
      <c r="G126" s="7">
        <f t="shared" si="4"/>
        <v>0</v>
      </c>
      <c r="H126" s="7">
        <f t="shared" si="5"/>
        <v>0</v>
      </c>
      <c r="J126"/>
      <c r="L126"/>
      <c r="M126"/>
      <c r="N126"/>
    </row>
    <row r="127" spans="3:14">
      <c r="C127"/>
      <c r="D127"/>
      <c r="E127"/>
      <c r="F127" s="8">
        <f t="shared" si="3"/>
        <v>0</v>
      </c>
      <c r="G127" s="7">
        <f t="shared" si="4"/>
        <v>0</v>
      </c>
      <c r="H127" s="7">
        <f t="shared" si="5"/>
        <v>0</v>
      </c>
      <c r="J127"/>
      <c r="L127"/>
      <c r="M127"/>
      <c r="N127"/>
    </row>
    <row r="128" spans="3:14">
      <c r="C128"/>
      <c r="D128"/>
      <c r="E128"/>
      <c r="F128" s="8">
        <f t="shared" ref="F128:F191" si="6">(D128*E128)/9507</f>
        <v>0</v>
      </c>
      <c r="G128" s="7">
        <f t="shared" ref="G128:G191" si="7">SUM(E128*0.7375)</f>
        <v>0</v>
      </c>
      <c r="H128" s="7">
        <f t="shared" ref="H128:H191" si="8">SUM(D128*G128)/5252</f>
        <v>0</v>
      </c>
      <c r="J128"/>
      <c r="L128"/>
      <c r="M128"/>
      <c r="N128"/>
    </row>
    <row r="129" spans="3:14"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J129"/>
      <c r="L129"/>
      <c r="M129"/>
      <c r="N129"/>
    </row>
    <row r="130" spans="3:14"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J184"/>
      <c r="L184"/>
      <c r="M184"/>
      <c r="N184"/>
    </row>
    <row r="185" spans="3:14"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J185"/>
      <c r="L185"/>
      <c r="M185"/>
      <c r="N185"/>
    </row>
    <row r="186" spans="3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  <c r="N186"/>
    </row>
    <row r="187" spans="3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  <c r="N187"/>
    </row>
    <row r="188" spans="3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  <c r="N188"/>
    </row>
    <row r="189" spans="3:14">
      <c r="C189"/>
      <c r="D189"/>
      <c r="E189"/>
      <c r="F189" s="8">
        <f t="shared" si="6"/>
        <v>0</v>
      </c>
      <c r="G189" s="7">
        <f t="shared" si="7"/>
        <v>0</v>
      </c>
      <c r="H189" s="7">
        <f t="shared" si="8"/>
        <v>0</v>
      </c>
      <c r="J189"/>
      <c r="L189"/>
      <c r="M189"/>
      <c r="N189"/>
    </row>
    <row r="190" spans="3:14">
      <c r="C190"/>
      <c r="D190"/>
      <c r="E190"/>
      <c r="F190" s="8">
        <f t="shared" si="6"/>
        <v>0</v>
      </c>
      <c r="G190" s="7">
        <f t="shared" si="7"/>
        <v>0</v>
      </c>
      <c r="H190" s="7">
        <f t="shared" si="8"/>
        <v>0</v>
      </c>
      <c r="J190"/>
      <c r="L190"/>
      <c r="M190"/>
      <c r="N190"/>
    </row>
    <row r="191" spans="3:14">
      <c r="C191"/>
      <c r="D191"/>
      <c r="E191"/>
      <c r="F191" s="8">
        <f t="shared" si="6"/>
        <v>0</v>
      </c>
      <c r="G191" s="7">
        <f t="shared" si="7"/>
        <v>0</v>
      </c>
      <c r="H191" s="7">
        <f t="shared" si="8"/>
        <v>0</v>
      </c>
      <c r="J191"/>
      <c r="L191"/>
      <c r="M191"/>
      <c r="N191"/>
    </row>
    <row r="192" spans="3:14">
      <c r="C192"/>
      <c r="D192"/>
      <c r="E192"/>
      <c r="F192" s="8">
        <f t="shared" ref="F192:F255" si="9">(D192*E192)/9507</f>
        <v>0</v>
      </c>
      <c r="G192" s="7">
        <f t="shared" ref="G192:G255" si="10">SUM(E192*0.7375)</f>
        <v>0</v>
      </c>
      <c r="H192" s="7">
        <f t="shared" ref="H192:H255" si="11">SUM(D192*G192)/5252</f>
        <v>0</v>
      </c>
      <c r="J192"/>
      <c r="L192"/>
      <c r="M192"/>
      <c r="N192"/>
    </row>
    <row r="193" spans="3:14"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3:14"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si="9"/>
        <v>0</v>
      </c>
      <c r="G248" s="7">
        <f t="shared" si="10"/>
        <v>0</v>
      </c>
      <c r="H248" s="7">
        <f t="shared" si="11"/>
        <v>0</v>
      </c>
      <c r="J248"/>
      <c r="L248"/>
      <c r="M248"/>
      <c r="N248"/>
    </row>
    <row r="249" spans="3:14">
      <c r="C249"/>
      <c r="D249"/>
      <c r="E249"/>
      <c r="F249" s="8">
        <f t="shared" si="9"/>
        <v>0</v>
      </c>
      <c r="G249" s="7">
        <f t="shared" si="10"/>
        <v>0</v>
      </c>
      <c r="H249" s="7">
        <f t="shared" si="11"/>
        <v>0</v>
      </c>
      <c r="J249"/>
      <c r="L249"/>
      <c r="M249"/>
      <c r="N249"/>
    </row>
    <row r="250" spans="3:14">
      <c r="C250"/>
      <c r="D250"/>
      <c r="E250"/>
      <c r="F250" s="8">
        <f t="shared" si="9"/>
        <v>0</v>
      </c>
      <c r="G250" s="7">
        <f t="shared" si="10"/>
        <v>0</v>
      </c>
      <c r="H250" s="7">
        <f t="shared" si="11"/>
        <v>0</v>
      </c>
      <c r="J250"/>
      <c r="L250"/>
      <c r="M250"/>
      <c r="N250"/>
    </row>
    <row r="251" spans="3:14">
      <c r="C251"/>
      <c r="D251"/>
      <c r="E251"/>
      <c r="F251" s="8">
        <f t="shared" si="9"/>
        <v>0</v>
      </c>
      <c r="G251" s="7">
        <f t="shared" si="10"/>
        <v>0</v>
      </c>
      <c r="H251" s="7">
        <f t="shared" si="11"/>
        <v>0</v>
      </c>
      <c r="J251"/>
      <c r="L251"/>
      <c r="M251"/>
      <c r="N251"/>
    </row>
    <row r="252" spans="3:14">
      <c r="C252"/>
      <c r="D252"/>
      <c r="E252"/>
      <c r="F252" s="8">
        <f t="shared" si="9"/>
        <v>0</v>
      </c>
      <c r="G252" s="7">
        <f t="shared" si="10"/>
        <v>0</v>
      </c>
      <c r="H252" s="7">
        <f t="shared" si="11"/>
        <v>0</v>
      </c>
      <c r="J252"/>
      <c r="L252"/>
      <c r="M252"/>
      <c r="N252"/>
    </row>
    <row r="253" spans="3:14">
      <c r="C253"/>
      <c r="D253"/>
      <c r="E253"/>
      <c r="F253" s="8">
        <f t="shared" si="9"/>
        <v>0</v>
      </c>
      <c r="G253" s="7">
        <f t="shared" si="10"/>
        <v>0</v>
      </c>
      <c r="H253" s="7">
        <f t="shared" si="11"/>
        <v>0</v>
      </c>
      <c r="J253"/>
      <c r="L253"/>
      <c r="M253"/>
      <c r="N253"/>
    </row>
    <row r="254" spans="3:14">
      <c r="C254"/>
      <c r="D254"/>
      <c r="E254"/>
      <c r="F254" s="8">
        <f t="shared" si="9"/>
        <v>0</v>
      </c>
      <c r="G254" s="7">
        <f t="shared" si="10"/>
        <v>0</v>
      </c>
      <c r="H254" s="7">
        <f t="shared" si="11"/>
        <v>0</v>
      </c>
      <c r="J254"/>
      <c r="L254"/>
      <c r="M254"/>
      <c r="N254"/>
    </row>
    <row r="255" spans="3:14">
      <c r="C255"/>
      <c r="D255"/>
      <c r="E255"/>
      <c r="F255" s="8">
        <f t="shared" si="9"/>
        <v>0</v>
      </c>
      <c r="G255" s="7">
        <f t="shared" si="10"/>
        <v>0</v>
      </c>
      <c r="H255" s="7">
        <f t="shared" si="11"/>
        <v>0</v>
      </c>
      <c r="J255"/>
      <c r="L255"/>
      <c r="M255"/>
      <c r="N255"/>
    </row>
    <row r="256" spans="3:14">
      <c r="C256"/>
      <c r="D256"/>
      <c r="E256"/>
      <c r="F256" s="8">
        <f t="shared" ref="F256:F319" si="12">(D256*E256)/9507</f>
        <v>0</v>
      </c>
      <c r="G256" s="7">
        <f t="shared" ref="G256:G319" si="13">SUM(E256*0.7375)</f>
        <v>0</v>
      </c>
      <c r="H256" s="7">
        <f t="shared" ref="H256:H319" si="14">SUM(D256*G256)/5252</f>
        <v>0</v>
      </c>
      <c r="J256"/>
      <c r="L256"/>
      <c r="M256"/>
      <c r="N256"/>
    </row>
    <row r="257" spans="3:14">
      <c r="C257"/>
      <c r="D257"/>
      <c r="E257"/>
      <c r="F257" s="8">
        <f t="shared" si="12"/>
        <v>0</v>
      </c>
      <c r="G257" s="7">
        <f t="shared" si="13"/>
        <v>0</v>
      </c>
      <c r="H257" s="7">
        <f t="shared" si="14"/>
        <v>0</v>
      </c>
      <c r="J257"/>
      <c r="L257"/>
      <c r="M257"/>
      <c r="N257"/>
    </row>
    <row r="258" spans="3:14">
      <c r="C258"/>
      <c r="D258"/>
      <c r="E258"/>
      <c r="F258" s="8">
        <f t="shared" si="12"/>
        <v>0</v>
      </c>
      <c r="G258" s="7">
        <f t="shared" si="13"/>
        <v>0</v>
      </c>
      <c r="H258" s="7">
        <f t="shared" si="14"/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si="12"/>
        <v>0</v>
      </c>
      <c r="G312" s="7">
        <f t="shared" si="13"/>
        <v>0</v>
      </c>
      <c r="H312" s="7">
        <f t="shared" si="14"/>
        <v>0</v>
      </c>
      <c r="J312"/>
      <c r="L312"/>
      <c r="M312"/>
      <c r="N312"/>
    </row>
    <row r="313" spans="3:14">
      <c r="C313"/>
      <c r="D313"/>
      <c r="E313"/>
      <c r="F313" s="8">
        <f t="shared" si="12"/>
        <v>0</v>
      </c>
      <c r="G313" s="7">
        <f t="shared" si="13"/>
        <v>0</v>
      </c>
      <c r="H313" s="7">
        <f t="shared" si="14"/>
        <v>0</v>
      </c>
      <c r="J313"/>
      <c r="L313"/>
      <c r="M313"/>
      <c r="N313"/>
    </row>
    <row r="314" spans="3:14">
      <c r="C314"/>
      <c r="D314"/>
      <c r="E314"/>
      <c r="F314" s="8">
        <f t="shared" si="12"/>
        <v>0</v>
      </c>
      <c r="G314" s="7">
        <f t="shared" si="13"/>
        <v>0</v>
      </c>
      <c r="H314" s="7">
        <f t="shared" si="14"/>
        <v>0</v>
      </c>
      <c r="J314"/>
      <c r="L314"/>
      <c r="M314"/>
      <c r="N314"/>
    </row>
    <row r="315" spans="3:14">
      <c r="C315"/>
      <c r="D315"/>
      <c r="E315"/>
      <c r="F315" s="8">
        <f t="shared" si="12"/>
        <v>0</v>
      </c>
      <c r="G315" s="7">
        <f t="shared" si="13"/>
        <v>0</v>
      </c>
      <c r="H315" s="7">
        <f t="shared" si="14"/>
        <v>0</v>
      </c>
      <c r="J315"/>
      <c r="L315"/>
      <c r="M315"/>
      <c r="N315"/>
    </row>
    <row r="316" spans="3:14">
      <c r="C316"/>
      <c r="D316"/>
      <c r="E316"/>
      <c r="F316" s="8">
        <f t="shared" si="12"/>
        <v>0</v>
      </c>
      <c r="G316" s="7">
        <f t="shared" si="13"/>
        <v>0</v>
      </c>
      <c r="H316" s="7">
        <f t="shared" si="14"/>
        <v>0</v>
      </c>
      <c r="J316"/>
      <c r="L316"/>
      <c r="M316"/>
      <c r="N316"/>
    </row>
    <row r="317" spans="3:14">
      <c r="C317"/>
      <c r="D317"/>
      <c r="E317"/>
      <c r="F317" s="8">
        <f t="shared" si="12"/>
        <v>0</v>
      </c>
      <c r="G317" s="7">
        <f t="shared" si="13"/>
        <v>0</v>
      </c>
      <c r="H317" s="7">
        <f t="shared" si="14"/>
        <v>0</v>
      </c>
      <c r="J317"/>
      <c r="L317"/>
      <c r="M317"/>
      <c r="N317"/>
    </row>
    <row r="318" spans="3:14">
      <c r="C318"/>
      <c r="D318"/>
      <c r="E318"/>
      <c r="F318" s="8">
        <f t="shared" si="12"/>
        <v>0</v>
      </c>
      <c r="G318" s="7">
        <f t="shared" si="13"/>
        <v>0</v>
      </c>
      <c r="H318" s="7">
        <f t="shared" si="14"/>
        <v>0</v>
      </c>
      <c r="J318"/>
      <c r="L318"/>
      <c r="M318"/>
      <c r="N318"/>
    </row>
    <row r="319" spans="3:14">
      <c r="C319"/>
      <c r="D319"/>
      <c r="E319"/>
      <c r="F319" s="8">
        <f t="shared" si="12"/>
        <v>0</v>
      </c>
      <c r="G319" s="7">
        <f t="shared" si="13"/>
        <v>0</v>
      </c>
      <c r="H319" s="7">
        <f t="shared" si="14"/>
        <v>0</v>
      </c>
      <c r="J319"/>
      <c r="L319"/>
      <c r="M319"/>
      <c r="N319"/>
    </row>
    <row r="320" spans="3:14">
      <c r="C320"/>
      <c r="D320"/>
      <c r="E320"/>
      <c r="F320" s="8">
        <f t="shared" ref="F320:F383" si="15">(D320*E320)/9507</f>
        <v>0</v>
      </c>
      <c r="G320" s="7">
        <f t="shared" ref="G320:G383" si="16">SUM(E320*0.7375)</f>
        <v>0</v>
      </c>
      <c r="H320" s="7">
        <f t="shared" ref="H320:H383" si="17">SUM(D320*G320)/5252</f>
        <v>0</v>
      </c>
      <c r="J320"/>
      <c r="L320"/>
      <c r="M320"/>
      <c r="N320"/>
    </row>
    <row r="321" spans="3:14">
      <c r="C321"/>
      <c r="D321"/>
      <c r="E321"/>
      <c r="F321" s="8">
        <f t="shared" si="15"/>
        <v>0</v>
      </c>
      <c r="G321" s="7">
        <f t="shared" si="16"/>
        <v>0</v>
      </c>
      <c r="H321" s="7">
        <f t="shared" si="17"/>
        <v>0</v>
      </c>
      <c r="J321"/>
      <c r="L321"/>
      <c r="M321"/>
      <c r="N321"/>
    </row>
    <row r="322" spans="3:14">
      <c r="C322"/>
      <c r="D322"/>
      <c r="E322"/>
      <c r="F322" s="8">
        <f t="shared" si="15"/>
        <v>0</v>
      </c>
      <c r="G322" s="7">
        <f t="shared" si="16"/>
        <v>0</v>
      </c>
      <c r="H322" s="7">
        <f t="shared" si="17"/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J350"/>
      <c r="L350"/>
      <c r="M350"/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J351"/>
      <c r="L351"/>
      <c r="M351"/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J352"/>
      <c r="L352"/>
      <c r="M352"/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J353"/>
      <c r="L353"/>
      <c r="M353"/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J354"/>
      <c r="L354"/>
      <c r="M354"/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J355"/>
      <c r="L355"/>
      <c r="M355"/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J356"/>
      <c r="L356"/>
      <c r="M356"/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J357"/>
      <c r="L357"/>
      <c r="M357"/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J367"/>
      <c r="L367"/>
      <c r="M367"/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J368"/>
      <c r="L368"/>
      <c r="M368"/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si="15"/>
        <v>0</v>
      </c>
      <c r="G376" s="7">
        <f t="shared" si="16"/>
        <v>0</v>
      </c>
      <c r="H376" s="7">
        <f t="shared" si="17"/>
        <v>0</v>
      </c>
      <c r="J376"/>
      <c r="L376"/>
      <c r="M376"/>
      <c r="N376"/>
    </row>
    <row r="377" spans="3:14">
      <c r="C377"/>
      <c r="D377"/>
      <c r="E377"/>
      <c r="F377" s="8">
        <f t="shared" si="15"/>
        <v>0</v>
      </c>
      <c r="G377" s="7">
        <f t="shared" si="16"/>
        <v>0</v>
      </c>
      <c r="H377" s="7">
        <f t="shared" si="17"/>
        <v>0</v>
      </c>
      <c r="J377"/>
      <c r="L377"/>
      <c r="M377"/>
      <c r="N377"/>
    </row>
    <row r="378" spans="3:14">
      <c r="C378"/>
      <c r="D378"/>
      <c r="E378"/>
      <c r="F378" s="8">
        <f t="shared" si="15"/>
        <v>0</v>
      </c>
      <c r="G378" s="7">
        <f t="shared" si="16"/>
        <v>0</v>
      </c>
      <c r="H378" s="7">
        <f t="shared" si="17"/>
        <v>0</v>
      </c>
      <c r="J378"/>
      <c r="L378"/>
      <c r="M378"/>
      <c r="N378"/>
    </row>
    <row r="379" spans="3:14">
      <c r="C379"/>
      <c r="D379"/>
      <c r="E379"/>
      <c r="F379" s="8">
        <f t="shared" si="15"/>
        <v>0</v>
      </c>
      <c r="G379" s="7">
        <f t="shared" si="16"/>
        <v>0</v>
      </c>
      <c r="H379" s="7">
        <f t="shared" si="17"/>
        <v>0</v>
      </c>
      <c r="J379"/>
      <c r="L379"/>
      <c r="M379"/>
      <c r="N379"/>
    </row>
    <row r="380" spans="3:14">
      <c r="C380"/>
      <c r="D380"/>
      <c r="E380"/>
      <c r="F380" s="8">
        <f t="shared" si="15"/>
        <v>0</v>
      </c>
      <c r="G380" s="7">
        <f t="shared" si="16"/>
        <v>0</v>
      </c>
      <c r="H380" s="7">
        <f t="shared" si="17"/>
        <v>0</v>
      </c>
      <c r="J380"/>
      <c r="L380"/>
      <c r="M380"/>
      <c r="N380"/>
    </row>
    <row r="381" spans="3:14">
      <c r="C381"/>
      <c r="D381"/>
      <c r="E381"/>
      <c r="F381" s="8">
        <f t="shared" si="15"/>
        <v>0</v>
      </c>
      <c r="G381" s="7">
        <f t="shared" si="16"/>
        <v>0</v>
      </c>
      <c r="H381" s="7">
        <f t="shared" si="17"/>
        <v>0</v>
      </c>
      <c r="J381"/>
      <c r="L381"/>
      <c r="M381"/>
      <c r="N381"/>
    </row>
    <row r="382" spans="3:14">
      <c r="C382"/>
      <c r="D382"/>
      <c r="E382"/>
      <c r="F382" s="8">
        <f t="shared" si="15"/>
        <v>0</v>
      </c>
      <c r="G382" s="7">
        <f t="shared" si="16"/>
        <v>0</v>
      </c>
      <c r="H382" s="7">
        <f t="shared" si="17"/>
        <v>0</v>
      </c>
      <c r="J382"/>
      <c r="L382"/>
      <c r="M382"/>
      <c r="N382"/>
    </row>
    <row r="383" spans="3:14">
      <c r="C383"/>
      <c r="D383"/>
      <c r="E383"/>
      <c r="F383" s="8">
        <f t="shared" si="15"/>
        <v>0</v>
      </c>
      <c r="G383" s="7">
        <f t="shared" si="16"/>
        <v>0</v>
      </c>
      <c r="H383" s="7">
        <f t="shared" si="17"/>
        <v>0</v>
      </c>
      <c r="J383"/>
      <c r="L383"/>
      <c r="M383"/>
      <c r="N383"/>
    </row>
    <row r="384" spans="3:14">
      <c r="C384"/>
      <c r="D384"/>
      <c r="E384"/>
      <c r="F384" s="8">
        <f t="shared" ref="F384:F447" si="18">(D384*E384)/9507</f>
        <v>0</v>
      </c>
      <c r="G384" s="7">
        <f t="shared" ref="G384:G447" si="19">SUM(E384*0.7375)</f>
        <v>0</v>
      </c>
      <c r="H384" s="7">
        <f t="shared" ref="H384:H447" si="20">SUM(D384*G384)/5252</f>
        <v>0</v>
      </c>
      <c r="J384"/>
      <c r="L384"/>
      <c r="M384"/>
      <c r="N384"/>
    </row>
    <row r="385" spans="3:14">
      <c r="C385"/>
      <c r="D385"/>
      <c r="E385"/>
      <c r="F385" s="8">
        <f t="shared" si="18"/>
        <v>0</v>
      </c>
      <c r="G385" s="7">
        <f t="shared" si="19"/>
        <v>0</v>
      </c>
      <c r="H385" s="7">
        <f t="shared" si="20"/>
        <v>0</v>
      </c>
      <c r="J385"/>
      <c r="L385"/>
      <c r="M385"/>
      <c r="N385"/>
    </row>
    <row r="386" spans="3:14">
      <c r="C386"/>
      <c r="D386"/>
      <c r="E386"/>
      <c r="F386" s="8">
        <f t="shared" si="18"/>
        <v>0</v>
      </c>
      <c r="G386" s="7">
        <f t="shared" si="19"/>
        <v>0</v>
      </c>
      <c r="H386" s="7">
        <f t="shared" si="20"/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si="18"/>
        <v>0</v>
      </c>
      <c r="G440" s="7">
        <f t="shared" si="19"/>
        <v>0</v>
      </c>
      <c r="H440" s="7">
        <f t="shared" si="20"/>
        <v>0</v>
      </c>
      <c r="J440"/>
      <c r="L440"/>
      <c r="M440"/>
      <c r="N440"/>
    </row>
    <row r="441" spans="3:14">
      <c r="C441"/>
      <c r="D441"/>
      <c r="E441"/>
      <c r="F441" s="8">
        <f t="shared" si="18"/>
        <v>0</v>
      </c>
      <c r="G441" s="7">
        <f t="shared" si="19"/>
        <v>0</v>
      </c>
      <c r="H441" s="7">
        <f t="shared" si="20"/>
        <v>0</v>
      </c>
      <c r="J441"/>
      <c r="L441"/>
      <c r="M441"/>
      <c r="N441"/>
    </row>
    <row r="442" spans="3:14">
      <c r="C442"/>
      <c r="D442"/>
      <c r="E442"/>
      <c r="F442" s="8">
        <f t="shared" si="18"/>
        <v>0</v>
      </c>
      <c r="G442" s="7">
        <f t="shared" si="19"/>
        <v>0</v>
      </c>
      <c r="H442" s="7">
        <f t="shared" si="20"/>
        <v>0</v>
      </c>
      <c r="J442"/>
      <c r="L442"/>
      <c r="M442"/>
      <c r="N442"/>
    </row>
    <row r="443" spans="3:14">
      <c r="C443"/>
      <c r="D443"/>
      <c r="E443"/>
      <c r="F443" s="8">
        <f t="shared" si="18"/>
        <v>0</v>
      </c>
      <c r="G443" s="7">
        <f t="shared" si="19"/>
        <v>0</v>
      </c>
      <c r="H443" s="7">
        <f t="shared" si="20"/>
        <v>0</v>
      </c>
      <c r="J443"/>
      <c r="L443"/>
      <c r="M443"/>
      <c r="N443"/>
    </row>
    <row r="444" spans="3:14">
      <c r="C444"/>
      <c r="D444"/>
      <c r="E444"/>
      <c r="F444" s="8">
        <f t="shared" si="18"/>
        <v>0</v>
      </c>
      <c r="G444" s="7">
        <f t="shared" si="19"/>
        <v>0</v>
      </c>
      <c r="H444" s="7">
        <f t="shared" si="20"/>
        <v>0</v>
      </c>
      <c r="J444"/>
      <c r="L444"/>
      <c r="M444"/>
      <c r="N444"/>
    </row>
    <row r="445" spans="3:14">
      <c r="C445"/>
      <c r="D445"/>
      <c r="E445"/>
      <c r="F445" s="8">
        <f t="shared" si="18"/>
        <v>0</v>
      </c>
      <c r="G445" s="7">
        <f t="shared" si="19"/>
        <v>0</v>
      </c>
      <c r="H445" s="7">
        <f t="shared" si="20"/>
        <v>0</v>
      </c>
      <c r="J445"/>
      <c r="L445"/>
      <c r="M445"/>
      <c r="N445"/>
    </row>
    <row r="446" spans="3:14">
      <c r="C446"/>
      <c r="D446"/>
      <c r="E446"/>
      <c r="F446" s="8">
        <f t="shared" si="18"/>
        <v>0</v>
      </c>
      <c r="G446" s="7">
        <f t="shared" si="19"/>
        <v>0</v>
      </c>
      <c r="H446" s="7">
        <f t="shared" si="20"/>
        <v>0</v>
      </c>
      <c r="J446"/>
      <c r="L446"/>
      <c r="M446"/>
      <c r="N446"/>
    </row>
    <row r="447" spans="3:14">
      <c r="C447"/>
      <c r="D447"/>
      <c r="E447"/>
      <c r="F447" s="8">
        <f t="shared" si="18"/>
        <v>0</v>
      </c>
      <c r="G447" s="7">
        <f t="shared" si="19"/>
        <v>0</v>
      </c>
      <c r="H447" s="7">
        <f t="shared" si="20"/>
        <v>0</v>
      </c>
      <c r="J447"/>
      <c r="L447"/>
      <c r="M447"/>
      <c r="N447"/>
    </row>
    <row r="448" spans="3:14">
      <c r="C448"/>
      <c r="D448"/>
      <c r="E448"/>
      <c r="F448" s="8">
        <f t="shared" ref="F448:F511" si="21">(D448*E448)/9507</f>
        <v>0</v>
      </c>
      <c r="G448" s="7">
        <f t="shared" ref="G448:G511" si="22">SUM(E448*0.7375)</f>
        <v>0</v>
      </c>
      <c r="H448" s="7">
        <f t="shared" ref="H448:H511" si="23">SUM(D448*G448)/5252</f>
        <v>0</v>
      </c>
      <c r="J448"/>
      <c r="L448"/>
      <c r="M448"/>
      <c r="N448"/>
    </row>
    <row r="449" spans="3:14">
      <c r="C449"/>
      <c r="D449"/>
      <c r="E449"/>
      <c r="F449" s="8">
        <f t="shared" si="21"/>
        <v>0</v>
      </c>
      <c r="G449" s="7">
        <f t="shared" si="22"/>
        <v>0</v>
      </c>
      <c r="H449" s="7">
        <f t="shared" si="23"/>
        <v>0</v>
      </c>
      <c r="J449"/>
      <c r="L449"/>
      <c r="M449"/>
      <c r="N449"/>
    </row>
    <row r="450" spans="3:14">
      <c r="C450"/>
      <c r="D450"/>
      <c r="E450"/>
      <c r="F450" s="8">
        <f t="shared" si="21"/>
        <v>0</v>
      </c>
      <c r="G450" s="7">
        <f t="shared" si="22"/>
        <v>0</v>
      </c>
      <c r="H450" s="7">
        <f t="shared" si="23"/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si="21"/>
        <v>0</v>
      </c>
      <c r="G504" s="7">
        <f t="shared" si="22"/>
        <v>0</v>
      </c>
      <c r="H504" s="7">
        <f t="shared" si="23"/>
        <v>0</v>
      </c>
      <c r="J504"/>
      <c r="L504"/>
      <c r="M504"/>
      <c r="N504"/>
    </row>
    <row r="505" spans="3:14">
      <c r="C505"/>
      <c r="D505"/>
      <c r="E505"/>
      <c r="F505" s="8">
        <f t="shared" si="21"/>
        <v>0</v>
      </c>
      <c r="G505" s="7">
        <f t="shared" si="22"/>
        <v>0</v>
      </c>
      <c r="H505" s="7">
        <f t="shared" si="23"/>
        <v>0</v>
      </c>
      <c r="J505"/>
      <c r="L505"/>
      <c r="M505"/>
      <c r="N505"/>
    </row>
    <row r="506" spans="3:14">
      <c r="C506"/>
      <c r="D506"/>
      <c r="E506"/>
      <c r="F506" s="8">
        <f t="shared" si="21"/>
        <v>0</v>
      </c>
      <c r="G506" s="7">
        <f t="shared" si="22"/>
        <v>0</v>
      </c>
      <c r="H506" s="7">
        <f t="shared" si="23"/>
        <v>0</v>
      </c>
      <c r="J506"/>
      <c r="L506"/>
      <c r="M506"/>
      <c r="N506"/>
    </row>
    <row r="507" spans="3:14">
      <c r="C507"/>
      <c r="D507"/>
      <c r="E507"/>
      <c r="F507" s="8">
        <f t="shared" si="21"/>
        <v>0</v>
      </c>
      <c r="G507" s="7">
        <f t="shared" si="22"/>
        <v>0</v>
      </c>
      <c r="H507" s="7">
        <f t="shared" si="23"/>
        <v>0</v>
      </c>
      <c r="J507"/>
      <c r="L507"/>
      <c r="M507"/>
      <c r="N507"/>
    </row>
    <row r="508" spans="3:14">
      <c r="C508"/>
      <c r="D508"/>
      <c r="E508"/>
      <c r="F508" s="8">
        <f t="shared" si="21"/>
        <v>0</v>
      </c>
      <c r="G508" s="7">
        <f t="shared" si="22"/>
        <v>0</v>
      </c>
      <c r="H508" s="7">
        <f t="shared" si="23"/>
        <v>0</v>
      </c>
      <c r="J508"/>
      <c r="L508"/>
      <c r="M508"/>
      <c r="N508"/>
    </row>
    <row r="509" spans="3:14">
      <c r="C509"/>
      <c r="D509"/>
      <c r="E509"/>
      <c r="F509" s="8">
        <f t="shared" si="21"/>
        <v>0</v>
      </c>
      <c r="G509" s="7">
        <f t="shared" si="22"/>
        <v>0</v>
      </c>
      <c r="H509" s="7">
        <f t="shared" si="23"/>
        <v>0</v>
      </c>
      <c r="J509"/>
      <c r="L509"/>
      <c r="M509"/>
      <c r="N509"/>
    </row>
    <row r="510" spans="3:14">
      <c r="C510"/>
      <c r="D510"/>
      <c r="E510"/>
      <c r="F510" s="8">
        <f t="shared" si="21"/>
        <v>0</v>
      </c>
      <c r="G510" s="7">
        <f t="shared" si="22"/>
        <v>0</v>
      </c>
      <c r="H510" s="7">
        <f t="shared" si="23"/>
        <v>0</v>
      </c>
      <c r="J510"/>
      <c r="L510"/>
      <c r="M510"/>
      <c r="N510"/>
    </row>
    <row r="511" spans="3:14">
      <c r="C511"/>
      <c r="D511"/>
      <c r="E511"/>
      <c r="F511" s="8">
        <f t="shared" si="21"/>
        <v>0</v>
      </c>
      <c r="G511" s="7">
        <f t="shared" si="22"/>
        <v>0</v>
      </c>
      <c r="H511" s="7">
        <f t="shared" si="23"/>
        <v>0</v>
      </c>
      <c r="J511"/>
      <c r="L511"/>
      <c r="M511"/>
      <c r="N511"/>
    </row>
    <row r="512" spans="3:14">
      <c r="C512"/>
      <c r="D512"/>
      <c r="E512"/>
      <c r="F512" s="8">
        <f t="shared" ref="F512:F575" si="24">(D512*E512)/9507</f>
        <v>0</v>
      </c>
      <c r="G512" s="7">
        <f t="shared" ref="G512:G575" si="25">SUM(E512*0.7375)</f>
        <v>0</v>
      </c>
      <c r="H512" s="7">
        <f t="shared" ref="H512:H575" si="26">SUM(D512*G512)/5252</f>
        <v>0</v>
      </c>
      <c r="J512"/>
      <c r="L512"/>
      <c r="M512"/>
      <c r="N512"/>
    </row>
    <row r="513" spans="3:14">
      <c r="C513"/>
      <c r="D513"/>
      <c r="E513"/>
      <c r="F513" s="8">
        <f t="shared" si="24"/>
        <v>0</v>
      </c>
      <c r="G513" s="7">
        <f t="shared" si="25"/>
        <v>0</v>
      </c>
      <c r="H513" s="7">
        <f t="shared" si="26"/>
        <v>0</v>
      </c>
      <c r="J513"/>
      <c r="L513"/>
      <c r="M513"/>
      <c r="N513"/>
    </row>
    <row r="514" spans="3:14">
      <c r="C514"/>
      <c r="D514"/>
      <c r="E514"/>
      <c r="F514" s="8">
        <f t="shared" si="24"/>
        <v>0</v>
      </c>
      <c r="G514" s="7">
        <f t="shared" si="25"/>
        <v>0</v>
      </c>
      <c r="H514" s="7">
        <f t="shared" si="26"/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si="24"/>
        <v>0</v>
      </c>
      <c r="G568" s="7">
        <f t="shared" si="25"/>
        <v>0</v>
      </c>
      <c r="H568" s="7">
        <f t="shared" si="26"/>
        <v>0</v>
      </c>
      <c r="J568"/>
      <c r="L568"/>
      <c r="M568"/>
      <c r="N568"/>
    </row>
    <row r="569" spans="3:14">
      <c r="C569"/>
      <c r="D569"/>
      <c r="E569"/>
      <c r="F569" s="8">
        <f t="shared" si="24"/>
        <v>0</v>
      </c>
      <c r="G569" s="7">
        <f t="shared" si="25"/>
        <v>0</v>
      </c>
      <c r="H569" s="7">
        <f t="shared" si="26"/>
        <v>0</v>
      </c>
      <c r="J569"/>
      <c r="L569"/>
      <c r="M569"/>
      <c r="N569"/>
    </row>
    <row r="570" spans="3:14">
      <c r="C570"/>
      <c r="D570"/>
      <c r="E570"/>
      <c r="F570" s="8">
        <f t="shared" si="24"/>
        <v>0</v>
      </c>
      <c r="G570" s="7">
        <f t="shared" si="25"/>
        <v>0</v>
      </c>
      <c r="H570" s="7">
        <f t="shared" si="26"/>
        <v>0</v>
      </c>
      <c r="J570"/>
      <c r="L570"/>
      <c r="M570"/>
      <c r="N570"/>
    </row>
    <row r="571" spans="3:14">
      <c r="C571"/>
      <c r="D571"/>
      <c r="E571"/>
      <c r="F571" s="8">
        <f t="shared" si="24"/>
        <v>0</v>
      </c>
      <c r="G571" s="7">
        <f t="shared" si="25"/>
        <v>0</v>
      </c>
      <c r="H571" s="7">
        <f t="shared" si="26"/>
        <v>0</v>
      </c>
      <c r="J571"/>
      <c r="L571"/>
      <c r="M571"/>
      <c r="N571"/>
    </row>
    <row r="572" spans="3:14">
      <c r="C572"/>
      <c r="D572"/>
      <c r="E572"/>
      <c r="F572" s="8">
        <f t="shared" si="24"/>
        <v>0</v>
      </c>
      <c r="G572" s="7">
        <f t="shared" si="25"/>
        <v>0</v>
      </c>
      <c r="H572" s="7">
        <f t="shared" si="26"/>
        <v>0</v>
      </c>
      <c r="J572"/>
      <c r="L572"/>
      <c r="M572"/>
      <c r="N572"/>
    </row>
    <row r="573" spans="3:14">
      <c r="C573"/>
      <c r="D573"/>
      <c r="E573"/>
      <c r="F573" s="8">
        <f t="shared" si="24"/>
        <v>0</v>
      </c>
      <c r="G573" s="7">
        <f t="shared" si="25"/>
        <v>0</v>
      </c>
      <c r="H573" s="7">
        <f t="shared" si="26"/>
        <v>0</v>
      </c>
      <c r="J573"/>
      <c r="L573"/>
      <c r="M573"/>
      <c r="N573"/>
    </row>
    <row r="574" spans="3:14">
      <c r="C574"/>
      <c r="D574"/>
      <c r="E574"/>
      <c r="F574" s="8">
        <f t="shared" si="24"/>
        <v>0</v>
      </c>
      <c r="G574" s="7">
        <f t="shared" si="25"/>
        <v>0</v>
      </c>
      <c r="H574" s="7">
        <f t="shared" si="26"/>
        <v>0</v>
      </c>
      <c r="J574"/>
      <c r="L574"/>
      <c r="M574"/>
      <c r="N574"/>
    </row>
    <row r="575" spans="3:14">
      <c r="C575"/>
      <c r="D575"/>
      <c r="E575"/>
      <c r="F575" s="8">
        <f t="shared" si="24"/>
        <v>0</v>
      </c>
      <c r="G575" s="7">
        <f t="shared" si="25"/>
        <v>0</v>
      </c>
      <c r="H575" s="7">
        <f t="shared" si="26"/>
        <v>0</v>
      </c>
      <c r="J575"/>
      <c r="L575"/>
      <c r="M575"/>
      <c r="N575"/>
    </row>
    <row r="576" spans="3:14">
      <c r="C576"/>
      <c r="D576"/>
      <c r="E576"/>
      <c r="F576" s="8">
        <f t="shared" ref="F576:F639" si="27">(D576*E576)/9507</f>
        <v>0</v>
      </c>
      <c r="G576" s="7">
        <f t="shared" ref="G576:G639" si="28">SUM(E576*0.7375)</f>
        <v>0</v>
      </c>
      <c r="H576" s="7">
        <f t="shared" ref="H576:H639" si="29">SUM(D576*G576)/5252</f>
        <v>0</v>
      </c>
      <c r="J576"/>
      <c r="L576"/>
      <c r="M576"/>
      <c r="N576"/>
    </row>
    <row r="577" spans="3:14">
      <c r="C577"/>
      <c r="D577"/>
      <c r="E577"/>
      <c r="F577" s="8">
        <f t="shared" si="27"/>
        <v>0</v>
      </c>
      <c r="G577" s="7">
        <f t="shared" si="28"/>
        <v>0</v>
      </c>
      <c r="H577" s="7">
        <f t="shared" si="29"/>
        <v>0</v>
      </c>
      <c r="J577"/>
      <c r="L577"/>
      <c r="M577"/>
      <c r="N577"/>
    </row>
    <row r="578" spans="3:14">
      <c r="C578"/>
      <c r="D578"/>
      <c r="E578"/>
      <c r="F578" s="8">
        <f t="shared" si="27"/>
        <v>0</v>
      </c>
      <c r="G578" s="7">
        <f t="shared" si="28"/>
        <v>0</v>
      </c>
      <c r="H578" s="7">
        <f t="shared" si="29"/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si="27"/>
        <v>0</v>
      </c>
      <c r="G632" s="7">
        <f t="shared" si="28"/>
        <v>0</v>
      </c>
      <c r="H632" s="7">
        <f t="shared" si="29"/>
        <v>0</v>
      </c>
      <c r="J632"/>
      <c r="L632"/>
      <c r="M632"/>
      <c r="N632"/>
    </row>
    <row r="633" spans="3:14">
      <c r="C633"/>
      <c r="D633"/>
      <c r="E633"/>
      <c r="F633" s="8">
        <f t="shared" si="27"/>
        <v>0</v>
      </c>
      <c r="G633" s="7">
        <f t="shared" si="28"/>
        <v>0</v>
      </c>
      <c r="H633" s="7">
        <f t="shared" si="29"/>
        <v>0</v>
      </c>
      <c r="J633"/>
      <c r="L633"/>
      <c r="M633"/>
      <c r="N633"/>
    </row>
    <row r="634" spans="3:14">
      <c r="C634"/>
      <c r="D634"/>
      <c r="E634"/>
      <c r="F634" s="8">
        <f t="shared" si="27"/>
        <v>0</v>
      </c>
      <c r="G634" s="7">
        <f t="shared" si="28"/>
        <v>0</v>
      </c>
      <c r="H634" s="7">
        <f t="shared" si="29"/>
        <v>0</v>
      </c>
      <c r="J634"/>
      <c r="L634"/>
      <c r="M634"/>
      <c r="N634"/>
    </row>
    <row r="635" spans="3:14">
      <c r="C635"/>
      <c r="D635"/>
      <c r="E635"/>
      <c r="F635" s="8">
        <f t="shared" si="27"/>
        <v>0</v>
      </c>
      <c r="G635" s="7">
        <f t="shared" si="28"/>
        <v>0</v>
      </c>
      <c r="H635" s="7">
        <f t="shared" si="29"/>
        <v>0</v>
      </c>
      <c r="J635"/>
      <c r="L635"/>
      <c r="M635"/>
      <c r="N635"/>
    </row>
    <row r="636" spans="3:14">
      <c r="C636"/>
      <c r="D636"/>
      <c r="E636"/>
      <c r="F636" s="8">
        <f t="shared" si="27"/>
        <v>0</v>
      </c>
      <c r="G636" s="7">
        <f t="shared" si="28"/>
        <v>0</v>
      </c>
      <c r="H636" s="7">
        <f t="shared" si="29"/>
        <v>0</v>
      </c>
      <c r="J636"/>
      <c r="L636"/>
      <c r="M636"/>
      <c r="N636"/>
    </row>
    <row r="637" spans="3:14">
      <c r="C637"/>
      <c r="D637"/>
      <c r="E637"/>
      <c r="F637" s="8">
        <f t="shared" si="27"/>
        <v>0</v>
      </c>
      <c r="G637" s="7">
        <f t="shared" si="28"/>
        <v>0</v>
      </c>
      <c r="H637" s="7">
        <f t="shared" si="29"/>
        <v>0</v>
      </c>
      <c r="J637"/>
      <c r="L637"/>
      <c r="M637"/>
      <c r="N637"/>
    </row>
    <row r="638" spans="3:14">
      <c r="C638"/>
      <c r="D638"/>
      <c r="E638"/>
      <c r="F638" s="8">
        <f t="shared" si="27"/>
        <v>0</v>
      </c>
      <c r="G638" s="7">
        <f t="shared" si="28"/>
        <v>0</v>
      </c>
      <c r="H638" s="7">
        <f t="shared" si="29"/>
        <v>0</v>
      </c>
      <c r="J638"/>
      <c r="L638"/>
      <c r="M638"/>
      <c r="N638"/>
    </row>
    <row r="639" spans="3:14">
      <c r="C639"/>
      <c r="D639"/>
      <c r="E639"/>
      <c r="F639" s="8">
        <f t="shared" si="27"/>
        <v>0</v>
      </c>
      <c r="G639" s="7">
        <f t="shared" si="28"/>
        <v>0</v>
      </c>
      <c r="H639" s="7">
        <f t="shared" si="29"/>
        <v>0</v>
      </c>
      <c r="J639"/>
      <c r="L639"/>
      <c r="M639"/>
      <c r="N639"/>
    </row>
    <row r="640" spans="3:14">
      <c r="C640"/>
      <c r="D640"/>
      <c r="E640"/>
      <c r="F640" s="8">
        <f t="shared" ref="F640:F703" si="30">(D640*E640)/9507</f>
        <v>0</v>
      </c>
      <c r="G640" s="7">
        <f t="shared" ref="G640:G703" si="31">SUM(E640*0.7375)</f>
        <v>0</v>
      </c>
      <c r="H640" s="7">
        <f t="shared" ref="H640:H703" si="32">SUM(D640*G640)/5252</f>
        <v>0</v>
      </c>
      <c r="J640"/>
      <c r="L640"/>
      <c r="M640"/>
      <c r="N640"/>
    </row>
    <row r="641" spans="3:14">
      <c r="C641"/>
      <c r="D641"/>
      <c r="E641"/>
      <c r="F641" s="8">
        <f t="shared" si="30"/>
        <v>0</v>
      </c>
      <c r="G641" s="7">
        <f t="shared" si="31"/>
        <v>0</v>
      </c>
      <c r="H641" s="7">
        <f t="shared" si="32"/>
        <v>0</v>
      </c>
      <c r="J641"/>
      <c r="L641"/>
      <c r="M641"/>
      <c r="N641"/>
    </row>
    <row r="642" spans="3:14">
      <c r="C642"/>
      <c r="D642"/>
      <c r="E642"/>
      <c r="F642" s="8">
        <f t="shared" si="30"/>
        <v>0</v>
      </c>
      <c r="G642" s="7">
        <f t="shared" si="31"/>
        <v>0</v>
      </c>
      <c r="H642" s="7">
        <f t="shared" si="32"/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si="30"/>
        <v>0</v>
      </c>
      <c r="G696" s="7">
        <f t="shared" si="31"/>
        <v>0</v>
      </c>
      <c r="H696" s="7">
        <f t="shared" si="32"/>
        <v>0</v>
      </c>
      <c r="J696"/>
      <c r="L696"/>
      <c r="M696"/>
      <c r="N696"/>
    </row>
    <row r="697" spans="3:14">
      <c r="C697"/>
      <c r="D697"/>
      <c r="E697"/>
      <c r="F697" s="8">
        <f t="shared" si="30"/>
        <v>0</v>
      </c>
      <c r="G697" s="7">
        <f t="shared" si="31"/>
        <v>0</v>
      </c>
      <c r="H697" s="7">
        <f t="shared" si="32"/>
        <v>0</v>
      </c>
      <c r="J697"/>
      <c r="L697"/>
      <c r="M697"/>
      <c r="N697"/>
    </row>
    <row r="698" spans="3:14">
      <c r="C698"/>
      <c r="D698"/>
      <c r="E698"/>
      <c r="F698" s="8">
        <f t="shared" si="30"/>
        <v>0</v>
      </c>
      <c r="G698" s="7">
        <f t="shared" si="31"/>
        <v>0</v>
      </c>
      <c r="H698" s="7">
        <f t="shared" si="32"/>
        <v>0</v>
      </c>
      <c r="J698"/>
      <c r="L698"/>
      <c r="M698"/>
      <c r="N698"/>
    </row>
    <row r="699" spans="3:14">
      <c r="C699"/>
      <c r="D699"/>
      <c r="E699"/>
      <c r="F699" s="8">
        <f t="shared" si="30"/>
        <v>0</v>
      </c>
      <c r="G699" s="7">
        <f t="shared" si="31"/>
        <v>0</v>
      </c>
      <c r="H699" s="7">
        <f t="shared" si="32"/>
        <v>0</v>
      </c>
      <c r="J699"/>
      <c r="L699"/>
      <c r="M699"/>
      <c r="N699"/>
    </row>
    <row r="700" spans="3:14">
      <c r="C700"/>
      <c r="D700"/>
      <c r="E700"/>
      <c r="F700" s="8">
        <f t="shared" si="30"/>
        <v>0</v>
      </c>
      <c r="G700" s="7">
        <f t="shared" si="31"/>
        <v>0</v>
      </c>
      <c r="H700" s="7">
        <f t="shared" si="32"/>
        <v>0</v>
      </c>
      <c r="J700"/>
      <c r="L700"/>
      <c r="M700"/>
      <c r="N700"/>
    </row>
    <row r="701" spans="3:14">
      <c r="C701"/>
      <c r="D701"/>
      <c r="E701"/>
      <c r="F701" s="8">
        <f t="shared" si="30"/>
        <v>0</v>
      </c>
      <c r="G701" s="7">
        <f t="shared" si="31"/>
        <v>0</v>
      </c>
      <c r="H701" s="7">
        <f t="shared" si="32"/>
        <v>0</v>
      </c>
      <c r="J701"/>
      <c r="L701"/>
      <c r="M701"/>
      <c r="N701"/>
    </row>
    <row r="702" spans="3:14">
      <c r="C702"/>
      <c r="D702"/>
      <c r="E702"/>
      <c r="F702" s="8">
        <f t="shared" si="30"/>
        <v>0</v>
      </c>
      <c r="G702" s="7">
        <f t="shared" si="31"/>
        <v>0</v>
      </c>
      <c r="H702" s="7">
        <f t="shared" si="32"/>
        <v>0</v>
      </c>
      <c r="J702"/>
      <c r="L702"/>
      <c r="M702"/>
      <c r="N702"/>
    </row>
    <row r="703" spans="3:14">
      <c r="C703"/>
      <c r="D703"/>
      <c r="E703"/>
      <c r="F703" s="8">
        <f t="shared" si="30"/>
        <v>0</v>
      </c>
      <c r="G703" s="7">
        <f t="shared" si="31"/>
        <v>0</v>
      </c>
      <c r="H703" s="7">
        <f t="shared" si="32"/>
        <v>0</v>
      </c>
      <c r="J703"/>
      <c r="L703"/>
      <c r="M703"/>
      <c r="N703"/>
    </row>
    <row r="704" spans="3:14">
      <c r="C704"/>
      <c r="D704"/>
      <c r="E704"/>
      <c r="F704" s="8">
        <f t="shared" ref="F704:F767" si="33">(D704*E704)/9507</f>
        <v>0</v>
      </c>
      <c r="G704" s="7">
        <f t="shared" ref="G704:G767" si="34">SUM(E704*0.7375)</f>
        <v>0</v>
      </c>
      <c r="H704" s="7">
        <f t="shared" ref="H704:H767" si="35">SUM(D704*G704)/5252</f>
        <v>0</v>
      </c>
      <c r="J704"/>
      <c r="L704"/>
      <c r="M704"/>
      <c r="N704"/>
    </row>
    <row r="705" spans="3:14">
      <c r="C705"/>
      <c r="D705"/>
      <c r="E705"/>
      <c r="F705" s="8">
        <f t="shared" si="33"/>
        <v>0</v>
      </c>
      <c r="G705" s="7">
        <f t="shared" si="34"/>
        <v>0</v>
      </c>
      <c r="H705" s="7">
        <f t="shared" si="35"/>
        <v>0</v>
      </c>
      <c r="J705"/>
      <c r="L705"/>
      <c r="M705"/>
      <c r="N705"/>
    </row>
    <row r="706" spans="3:14">
      <c r="C706"/>
      <c r="D706"/>
      <c r="E706"/>
      <c r="F706" s="8">
        <f t="shared" si="33"/>
        <v>0</v>
      </c>
      <c r="G706" s="7">
        <f t="shared" si="34"/>
        <v>0</v>
      </c>
      <c r="H706" s="7">
        <f t="shared" si="35"/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si="33"/>
        <v>0</v>
      </c>
      <c r="G760" s="7">
        <f t="shared" si="34"/>
        <v>0</v>
      </c>
      <c r="H760" s="7">
        <f t="shared" si="35"/>
        <v>0</v>
      </c>
      <c r="J760"/>
      <c r="L760"/>
      <c r="M760"/>
      <c r="N760"/>
    </row>
    <row r="761" spans="3:14">
      <c r="C761"/>
      <c r="D761"/>
      <c r="E761"/>
      <c r="F761" s="8">
        <f t="shared" si="33"/>
        <v>0</v>
      </c>
      <c r="G761" s="7">
        <f t="shared" si="34"/>
        <v>0</v>
      </c>
      <c r="H761" s="7">
        <f t="shared" si="35"/>
        <v>0</v>
      </c>
      <c r="J761"/>
      <c r="L761"/>
      <c r="M761"/>
      <c r="N761"/>
    </row>
    <row r="762" spans="3:14">
      <c r="C762"/>
      <c r="D762"/>
      <c r="E762"/>
      <c r="F762" s="8">
        <f t="shared" si="33"/>
        <v>0</v>
      </c>
      <c r="G762" s="7">
        <f t="shared" si="34"/>
        <v>0</v>
      </c>
      <c r="H762" s="7">
        <f t="shared" si="35"/>
        <v>0</v>
      </c>
      <c r="J762"/>
      <c r="L762"/>
      <c r="M762"/>
      <c r="N762"/>
    </row>
    <row r="763" spans="3:14">
      <c r="C763"/>
      <c r="D763"/>
      <c r="E763"/>
      <c r="F763" s="8">
        <f t="shared" si="33"/>
        <v>0</v>
      </c>
      <c r="G763" s="7">
        <f t="shared" si="34"/>
        <v>0</v>
      </c>
      <c r="H763" s="7">
        <f t="shared" si="35"/>
        <v>0</v>
      </c>
      <c r="J763"/>
      <c r="L763"/>
      <c r="M763"/>
      <c r="N763"/>
    </row>
    <row r="764" spans="3:14">
      <c r="C764"/>
      <c r="D764"/>
      <c r="E764"/>
      <c r="F764" s="8">
        <f t="shared" si="33"/>
        <v>0</v>
      </c>
      <c r="G764" s="7">
        <f t="shared" si="34"/>
        <v>0</v>
      </c>
      <c r="H764" s="7">
        <f t="shared" si="35"/>
        <v>0</v>
      </c>
      <c r="J764"/>
      <c r="L764"/>
      <c r="M764"/>
      <c r="N764"/>
    </row>
    <row r="765" spans="3:14">
      <c r="C765"/>
      <c r="D765"/>
      <c r="E765"/>
      <c r="F765" s="8">
        <f t="shared" si="33"/>
        <v>0</v>
      </c>
      <c r="G765" s="7">
        <f t="shared" si="34"/>
        <v>0</v>
      </c>
      <c r="H765" s="7">
        <f t="shared" si="35"/>
        <v>0</v>
      </c>
      <c r="J765"/>
      <c r="L765"/>
      <c r="M765"/>
      <c r="N765"/>
    </row>
    <row r="766" spans="3:14">
      <c r="C766"/>
      <c r="D766"/>
      <c r="E766"/>
      <c r="F766" s="8">
        <f t="shared" si="33"/>
        <v>0</v>
      </c>
      <c r="G766" s="7">
        <f t="shared" si="34"/>
        <v>0</v>
      </c>
      <c r="H766" s="7">
        <f t="shared" si="35"/>
        <v>0</v>
      </c>
      <c r="J766"/>
      <c r="L766"/>
      <c r="M766"/>
      <c r="N766"/>
    </row>
    <row r="767" spans="3:14">
      <c r="C767"/>
      <c r="D767"/>
      <c r="E767"/>
      <c r="F767" s="8">
        <f t="shared" si="33"/>
        <v>0</v>
      </c>
      <c r="G767" s="7">
        <f t="shared" si="34"/>
        <v>0</v>
      </c>
      <c r="H767" s="7">
        <f t="shared" si="35"/>
        <v>0</v>
      </c>
      <c r="J767"/>
      <c r="L767"/>
      <c r="M767"/>
      <c r="N767"/>
    </row>
    <row r="768" spans="3:14">
      <c r="C768"/>
      <c r="D768"/>
      <c r="E768"/>
      <c r="F768" s="8">
        <f t="shared" ref="F768:F831" si="36">(D768*E768)/9507</f>
        <v>0</v>
      </c>
      <c r="G768" s="7">
        <f t="shared" ref="G768:G831" si="37">SUM(E768*0.7375)</f>
        <v>0</v>
      </c>
      <c r="H768" s="7">
        <f t="shared" ref="H768:H831" si="38">SUM(D768*G768)/5252</f>
        <v>0</v>
      </c>
      <c r="J768"/>
      <c r="L768"/>
      <c r="M768"/>
      <c r="N768"/>
    </row>
    <row r="769" spans="3:14">
      <c r="C769"/>
      <c r="D769"/>
      <c r="E769"/>
      <c r="F769" s="8">
        <f t="shared" si="36"/>
        <v>0</v>
      </c>
      <c r="G769" s="7">
        <f t="shared" si="37"/>
        <v>0</v>
      </c>
      <c r="H769" s="7">
        <f t="shared" si="38"/>
        <v>0</v>
      </c>
      <c r="J769"/>
      <c r="L769"/>
      <c r="M769"/>
      <c r="N769"/>
    </row>
    <row r="770" spans="3:14">
      <c r="C770"/>
      <c r="D770"/>
      <c r="E770"/>
      <c r="F770" s="8">
        <f t="shared" si="36"/>
        <v>0</v>
      </c>
      <c r="G770" s="7">
        <f t="shared" si="37"/>
        <v>0</v>
      </c>
      <c r="H770" s="7">
        <f t="shared" si="38"/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si="36"/>
        <v>0</v>
      </c>
      <c r="G824" s="7">
        <f t="shared" si="37"/>
        <v>0</v>
      </c>
      <c r="H824" s="7">
        <f t="shared" si="38"/>
        <v>0</v>
      </c>
      <c r="J824"/>
      <c r="L824"/>
      <c r="M824"/>
      <c r="N824"/>
    </row>
    <row r="825" spans="3:14">
      <c r="C825"/>
      <c r="D825"/>
      <c r="E825"/>
      <c r="F825" s="8">
        <f t="shared" si="36"/>
        <v>0</v>
      </c>
      <c r="G825" s="7">
        <f t="shared" si="37"/>
        <v>0</v>
      </c>
      <c r="H825" s="7">
        <f t="shared" si="38"/>
        <v>0</v>
      </c>
      <c r="J825"/>
      <c r="L825"/>
      <c r="M825"/>
      <c r="N825"/>
    </row>
    <row r="826" spans="3:14">
      <c r="C826"/>
      <c r="D826"/>
      <c r="E826"/>
      <c r="F826" s="8">
        <f t="shared" si="36"/>
        <v>0</v>
      </c>
      <c r="G826" s="7">
        <f t="shared" si="37"/>
        <v>0</v>
      </c>
      <c r="H826" s="7">
        <f t="shared" si="38"/>
        <v>0</v>
      </c>
      <c r="J826"/>
      <c r="L826"/>
      <c r="M826"/>
      <c r="N826"/>
    </row>
    <row r="827" spans="3:14">
      <c r="C827"/>
      <c r="D827"/>
      <c r="E827"/>
      <c r="F827" s="8">
        <f t="shared" si="36"/>
        <v>0</v>
      </c>
      <c r="G827" s="7">
        <f t="shared" si="37"/>
        <v>0</v>
      </c>
      <c r="H827" s="7">
        <f t="shared" si="38"/>
        <v>0</v>
      </c>
      <c r="J827"/>
      <c r="L827"/>
      <c r="M827"/>
      <c r="N827"/>
    </row>
    <row r="828" spans="3:14">
      <c r="C828"/>
      <c r="D828"/>
      <c r="E828"/>
      <c r="F828" s="8">
        <f t="shared" si="36"/>
        <v>0</v>
      </c>
      <c r="G828" s="7">
        <f t="shared" si="37"/>
        <v>0</v>
      </c>
      <c r="H828" s="7">
        <f t="shared" si="38"/>
        <v>0</v>
      </c>
      <c r="J828"/>
      <c r="L828"/>
      <c r="M828"/>
      <c r="N828"/>
    </row>
    <row r="829" spans="3:14">
      <c r="C829"/>
      <c r="D829"/>
      <c r="E829"/>
      <c r="F829" s="8">
        <f t="shared" si="36"/>
        <v>0</v>
      </c>
      <c r="G829" s="7">
        <f t="shared" si="37"/>
        <v>0</v>
      </c>
      <c r="H829" s="7">
        <f t="shared" si="38"/>
        <v>0</v>
      </c>
      <c r="J829"/>
      <c r="L829"/>
      <c r="M829"/>
      <c r="N829"/>
    </row>
    <row r="830" spans="3:14">
      <c r="C830"/>
      <c r="D830"/>
      <c r="E830"/>
      <c r="F830" s="8">
        <f t="shared" si="36"/>
        <v>0</v>
      </c>
      <c r="G830" s="7">
        <f t="shared" si="37"/>
        <v>0</v>
      </c>
      <c r="H830" s="7">
        <f t="shared" si="38"/>
        <v>0</v>
      </c>
      <c r="J830"/>
      <c r="L830"/>
      <c r="M830"/>
      <c r="N830"/>
    </row>
    <row r="831" spans="3:14">
      <c r="C831"/>
      <c r="D831"/>
      <c r="E831"/>
      <c r="F831" s="8">
        <f t="shared" si="36"/>
        <v>0</v>
      </c>
      <c r="G831" s="7">
        <f t="shared" si="37"/>
        <v>0</v>
      </c>
      <c r="H831" s="7">
        <f t="shared" si="38"/>
        <v>0</v>
      </c>
      <c r="J831"/>
      <c r="L831"/>
      <c r="M831"/>
      <c r="N831"/>
    </row>
    <row r="832" spans="3:14">
      <c r="C832"/>
      <c r="D832"/>
      <c r="E832"/>
      <c r="F832" s="8">
        <f t="shared" ref="F832:F895" si="39">(D832*E832)/9507</f>
        <v>0</v>
      </c>
      <c r="G832" s="7">
        <f t="shared" ref="G832:G895" si="40">SUM(E832*0.7375)</f>
        <v>0</v>
      </c>
      <c r="H832" s="7">
        <f t="shared" ref="H832:H895" si="41">SUM(D832*G832)/5252</f>
        <v>0</v>
      </c>
      <c r="J832"/>
      <c r="L832"/>
      <c r="M832"/>
      <c r="N832"/>
    </row>
    <row r="833" spans="3:14">
      <c r="C833"/>
      <c r="D833"/>
      <c r="E833"/>
      <c r="F833" s="8">
        <f t="shared" si="39"/>
        <v>0</v>
      </c>
      <c r="G833" s="7">
        <f t="shared" si="40"/>
        <v>0</v>
      </c>
      <c r="H833" s="7">
        <f t="shared" si="41"/>
        <v>0</v>
      </c>
      <c r="J833"/>
      <c r="L833"/>
      <c r="M833"/>
      <c r="N833"/>
    </row>
    <row r="834" spans="3:14">
      <c r="C834"/>
      <c r="D834"/>
      <c r="E834"/>
      <c r="F834" s="8">
        <f t="shared" si="39"/>
        <v>0</v>
      </c>
      <c r="G834" s="7">
        <f t="shared" si="40"/>
        <v>0</v>
      </c>
      <c r="H834" s="7">
        <f t="shared" si="41"/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si="39"/>
        <v>0</v>
      </c>
      <c r="G888" s="7">
        <f t="shared" si="40"/>
        <v>0</v>
      </c>
      <c r="H888" s="7">
        <f t="shared" si="41"/>
        <v>0</v>
      </c>
      <c r="J888"/>
      <c r="L888"/>
      <c r="M888"/>
      <c r="N888"/>
    </row>
    <row r="889" spans="3:14">
      <c r="C889"/>
      <c r="D889"/>
      <c r="E889"/>
      <c r="F889" s="8">
        <f t="shared" si="39"/>
        <v>0</v>
      </c>
      <c r="G889" s="7">
        <f t="shared" si="40"/>
        <v>0</v>
      </c>
      <c r="H889" s="7">
        <f t="shared" si="41"/>
        <v>0</v>
      </c>
      <c r="J889"/>
      <c r="L889"/>
      <c r="M889"/>
      <c r="N889"/>
    </row>
    <row r="890" spans="3:14">
      <c r="C890"/>
      <c r="D890"/>
      <c r="E890"/>
      <c r="F890" s="8">
        <f t="shared" si="39"/>
        <v>0</v>
      </c>
      <c r="G890" s="7">
        <f t="shared" si="40"/>
        <v>0</v>
      </c>
      <c r="H890" s="7">
        <f t="shared" si="41"/>
        <v>0</v>
      </c>
      <c r="J890"/>
      <c r="L890"/>
      <c r="M890"/>
      <c r="N890"/>
    </row>
    <row r="891" spans="3:14">
      <c r="C891"/>
      <c r="D891"/>
      <c r="E891"/>
      <c r="F891" s="8">
        <f t="shared" si="39"/>
        <v>0</v>
      </c>
      <c r="G891" s="7">
        <f t="shared" si="40"/>
        <v>0</v>
      </c>
      <c r="H891" s="7">
        <f t="shared" si="41"/>
        <v>0</v>
      </c>
      <c r="J891"/>
      <c r="L891"/>
      <c r="M891"/>
      <c r="N891"/>
    </row>
    <row r="892" spans="3:14">
      <c r="C892"/>
      <c r="D892"/>
      <c r="E892"/>
      <c r="F892" s="8">
        <f t="shared" si="39"/>
        <v>0</v>
      </c>
      <c r="G892" s="7">
        <f t="shared" si="40"/>
        <v>0</v>
      </c>
      <c r="H892" s="7">
        <f t="shared" si="41"/>
        <v>0</v>
      </c>
      <c r="J892"/>
      <c r="L892"/>
      <c r="M892"/>
      <c r="N892"/>
    </row>
    <row r="893" spans="3:14">
      <c r="C893"/>
      <c r="D893"/>
      <c r="E893"/>
      <c r="F893" s="8">
        <f t="shared" si="39"/>
        <v>0</v>
      </c>
      <c r="G893" s="7">
        <f t="shared" si="40"/>
        <v>0</v>
      </c>
      <c r="H893" s="7">
        <f t="shared" si="41"/>
        <v>0</v>
      </c>
      <c r="J893"/>
      <c r="L893"/>
      <c r="M893"/>
      <c r="N893"/>
    </row>
    <row r="894" spans="3:14">
      <c r="C894"/>
      <c r="D894"/>
      <c r="E894"/>
      <c r="F894" s="8">
        <f t="shared" si="39"/>
        <v>0</v>
      </c>
      <c r="G894" s="7">
        <f t="shared" si="40"/>
        <v>0</v>
      </c>
      <c r="H894" s="7">
        <f t="shared" si="41"/>
        <v>0</v>
      </c>
      <c r="J894"/>
      <c r="L894"/>
      <c r="M894"/>
      <c r="N894"/>
    </row>
    <row r="895" spans="3:14">
      <c r="C895"/>
      <c r="D895"/>
      <c r="E895"/>
      <c r="F895" s="8">
        <f t="shared" si="39"/>
        <v>0</v>
      </c>
      <c r="G895" s="7">
        <f t="shared" si="40"/>
        <v>0</v>
      </c>
      <c r="H895" s="7">
        <f t="shared" si="41"/>
        <v>0</v>
      </c>
      <c r="J895"/>
      <c r="L895"/>
      <c r="M895"/>
      <c r="N895"/>
    </row>
    <row r="896" spans="3:14">
      <c r="C896"/>
      <c r="D896"/>
      <c r="E896"/>
      <c r="F896" s="8">
        <f t="shared" ref="F896:F944" si="42">(D896*E896)/9507</f>
        <v>0</v>
      </c>
      <c r="G896" s="7">
        <f t="shared" ref="G896:G944" si="43">SUM(E896*0.7375)</f>
        <v>0</v>
      </c>
      <c r="H896" s="7">
        <f t="shared" ref="H896:H944" si="44">SUM(D896*G896)/5252</f>
        <v>0</v>
      </c>
      <c r="J896"/>
      <c r="L896"/>
      <c r="M896"/>
      <c r="N896"/>
    </row>
    <row r="897" spans="3:14">
      <c r="C897"/>
      <c r="D897"/>
      <c r="E897"/>
      <c r="F897" s="8">
        <f t="shared" si="42"/>
        <v>0</v>
      </c>
      <c r="G897" s="7">
        <f t="shared" si="43"/>
        <v>0</v>
      </c>
      <c r="H897" s="7">
        <f t="shared" si="44"/>
        <v>0</v>
      </c>
      <c r="J897"/>
      <c r="L897"/>
      <c r="M897"/>
      <c r="N897"/>
    </row>
    <row r="898" spans="3:14">
      <c r="C898"/>
      <c r="D898"/>
      <c r="E898"/>
      <c r="F898" s="8">
        <f t="shared" si="42"/>
        <v>0</v>
      </c>
      <c r="G898" s="7">
        <f t="shared" si="43"/>
        <v>0</v>
      </c>
      <c r="H898" s="7">
        <f t="shared" si="44"/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  <row r="937" spans="3:14">
      <c r="C937"/>
      <c r="D937"/>
      <c r="E937"/>
      <c r="F937" s="8">
        <f t="shared" si="42"/>
        <v>0</v>
      </c>
      <c r="G937" s="7">
        <f t="shared" si="43"/>
        <v>0</v>
      </c>
      <c r="H937" s="7">
        <f t="shared" si="44"/>
        <v>0</v>
      </c>
      <c r="J937"/>
      <c r="L937"/>
      <c r="M937"/>
      <c r="N937"/>
    </row>
    <row r="938" spans="3:14">
      <c r="C938"/>
      <c r="D938"/>
      <c r="E938"/>
      <c r="F938" s="8">
        <f t="shared" si="42"/>
        <v>0</v>
      </c>
      <c r="G938" s="7">
        <f t="shared" si="43"/>
        <v>0</v>
      </c>
      <c r="H938" s="7">
        <f t="shared" si="44"/>
        <v>0</v>
      </c>
      <c r="J938"/>
      <c r="L938"/>
      <c r="M938"/>
      <c r="N938"/>
    </row>
    <row r="939" spans="3:14">
      <c r="C939"/>
      <c r="D939"/>
      <c r="E939"/>
      <c r="F939" s="8">
        <f t="shared" si="42"/>
        <v>0</v>
      </c>
      <c r="G939" s="7">
        <f t="shared" si="43"/>
        <v>0</v>
      </c>
      <c r="H939" s="7">
        <f t="shared" si="44"/>
        <v>0</v>
      </c>
      <c r="J939"/>
      <c r="L939"/>
      <c r="M939"/>
      <c r="N939"/>
    </row>
    <row r="940" spans="3:14">
      <c r="C940"/>
      <c r="D940"/>
      <c r="E940"/>
      <c r="F940" s="8">
        <f t="shared" si="42"/>
        <v>0</v>
      </c>
      <c r="G940" s="7">
        <f t="shared" si="43"/>
        <v>0</v>
      </c>
      <c r="H940" s="7">
        <f t="shared" si="44"/>
        <v>0</v>
      </c>
      <c r="J940"/>
      <c r="L940"/>
      <c r="M940"/>
      <c r="N940"/>
    </row>
    <row r="941" spans="3:14">
      <c r="C941"/>
      <c r="D941"/>
      <c r="E941"/>
      <c r="F941" s="8">
        <f t="shared" si="42"/>
        <v>0</v>
      </c>
      <c r="G941" s="7">
        <f t="shared" si="43"/>
        <v>0</v>
      </c>
      <c r="H941" s="7">
        <f t="shared" si="44"/>
        <v>0</v>
      </c>
      <c r="J941"/>
      <c r="L941"/>
      <c r="M941"/>
      <c r="N941"/>
    </row>
    <row r="942" spans="3:14">
      <c r="C942"/>
      <c r="D942"/>
      <c r="E942"/>
      <c r="F942" s="8">
        <f t="shared" si="42"/>
        <v>0</v>
      </c>
      <c r="G942" s="7">
        <f t="shared" si="43"/>
        <v>0</v>
      </c>
      <c r="H942" s="7">
        <f t="shared" si="44"/>
        <v>0</v>
      </c>
      <c r="J942"/>
      <c r="L942"/>
      <c r="M942"/>
      <c r="N942"/>
    </row>
    <row r="943" spans="3:14">
      <c r="C943"/>
      <c r="D943"/>
      <c r="E943"/>
      <c r="F943" s="8">
        <f t="shared" si="42"/>
        <v>0</v>
      </c>
      <c r="G943" s="7">
        <f t="shared" si="43"/>
        <v>0</v>
      </c>
      <c r="H943" s="7">
        <f t="shared" si="44"/>
        <v>0</v>
      </c>
      <c r="J943"/>
      <c r="L943"/>
      <c r="M943"/>
      <c r="N943"/>
    </row>
    <row r="944" spans="3:14">
      <c r="C944"/>
      <c r="D944"/>
      <c r="E944"/>
      <c r="F944" s="8">
        <f t="shared" si="42"/>
        <v>0</v>
      </c>
      <c r="G944" s="7">
        <f t="shared" si="43"/>
        <v>0</v>
      </c>
      <c r="H944" s="7">
        <f t="shared" si="44"/>
        <v>0</v>
      </c>
      <c r="J944"/>
      <c r="L944"/>
      <c r="M944"/>
      <c r="N94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D11" sqref="D11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500</v>
      </c>
      <c r="B3" s="3">
        <v>25.2</v>
      </c>
      <c r="C3" s="6">
        <f t="shared" ref="C3:C6" si="0">(A3*B3)/9507</f>
        <v>1.3253392237298833</v>
      </c>
      <c r="D3" s="6">
        <f t="shared" ref="D3:D6" si="1">SUM(B3*0.7375)</f>
        <v>18.585000000000001</v>
      </c>
      <c r="E3" s="6">
        <f t="shared" ref="E3:E6" si="2">SUM(A3*D3)/5252</f>
        <v>1.7693259710586444</v>
      </c>
      <c r="F3" s="3">
        <v>70</v>
      </c>
      <c r="G3" s="3">
        <v>78</v>
      </c>
      <c r="H3" s="3">
        <v>50</v>
      </c>
      <c r="I3" s="3">
        <v>134</v>
      </c>
    </row>
    <row r="4" spans="1:9">
      <c r="A4" s="3">
        <v>1000</v>
      </c>
      <c r="B4" s="3">
        <v>32</v>
      </c>
      <c r="C4" s="6">
        <f t="shared" si="0"/>
        <v>3.3659408856631954</v>
      </c>
      <c r="D4" s="6">
        <f t="shared" si="1"/>
        <v>23.6</v>
      </c>
      <c r="E4" s="6">
        <f t="shared" si="2"/>
        <v>4.4935262757044931</v>
      </c>
      <c r="F4" s="3">
        <v>80</v>
      </c>
      <c r="G4" s="3">
        <v>78</v>
      </c>
      <c r="H4" s="3">
        <v>115</v>
      </c>
      <c r="I4" s="3">
        <v>160</v>
      </c>
    </row>
    <row r="5" spans="1:9">
      <c r="A5" s="3">
        <f t="shared" ref="A5:A6" si="3">A4+1000</f>
        <v>2000</v>
      </c>
      <c r="B5" s="3">
        <v>30.8</v>
      </c>
      <c r="C5" s="6">
        <f t="shared" si="0"/>
        <v>6.4794362049016518</v>
      </c>
      <c r="D5" s="6">
        <f t="shared" si="1"/>
        <v>22.715000000000003</v>
      </c>
      <c r="E5" s="6">
        <f t="shared" si="2"/>
        <v>8.6500380807311519</v>
      </c>
      <c r="F5" s="3">
        <v>80</v>
      </c>
      <c r="G5" s="3">
        <v>78</v>
      </c>
      <c r="H5" s="3">
        <v>226</v>
      </c>
      <c r="I5" s="3">
        <v>202</v>
      </c>
    </row>
    <row r="6" spans="1:9">
      <c r="A6" s="3">
        <f t="shared" si="3"/>
        <v>3000</v>
      </c>
      <c r="B6" s="3">
        <v>17.2</v>
      </c>
      <c r="C6" s="6">
        <f t="shared" si="0"/>
        <v>5.4275796781319032</v>
      </c>
      <c r="D6" s="6">
        <f t="shared" si="1"/>
        <v>12.685</v>
      </c>
      <c r="E6" s="6">
        <f t="shared" si="2"/>
        <v>7.2458111195734958</v>
      </c>
      <c r="F6" s="3">
        <v>76</v>
      </c>
      <c r="G6" s="3">
        <v>69</v>
      </c>
      <c r="H6" s="3">
        <v>195</v>
      </c>
      <c r="I6" s="3">
        <v>193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H11" sqref="H11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500</v>
      </c>
      <c r="C3" s="6">
        <f t="shared" ref="C3:C6" si="0">(A3*B3)/9507</f>
        <v>0</v>
      </c>
      <c r="D3" s="6">
        <f t="shared" ref="D3:D6" si="1">SUM(B3*0.7375)</f>
        <v>0</v>
      </c>
      <c r="E3" s="6">
        <f t="shared" ref="E3:E6" si="2">SUM(A3*D3)/5252</f>
        <v>0</v>
      </c>
    </row>
    <row r="4" spans="1:9">
      <c r="A4" s="3">
        <v>1000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ref="A5:A6" si="3">A4+1000</f>
        <v>2000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3000</v>
      </c>
      <c r="C6" s="6">
        <f t="shared" si="0"/>
        <v>0</v>
      </c>
      <c r="D6" s="6">
        <f t="shared" si="1"/>
        <v>0</v>
      </c>
      <c r="E6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E18" sqref="E1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500</v>
      </c>
      <c r="B3" s="3">
        <v>28.6</v>
      </c>
      <c r="C3" s="6">
        <f t="shared" ref="C3:C6" si="0">(A3*B3)/9507</f>
        <v>1.5041548332807404</v>
      </c>
      <c r="D3" s="6">
        <f t="shared" ref="D3:D6" si="1">SUM(B3*0.7375)</f>
        <v>21.092500000000001</v>
      </c>
      <c r="E3" s="6">
        <f t="shared" ref="E3:E6" si="2">SUM(A3*D3)/5252</f>
        <v>2.0080445544554455</v>
      </c>
      <c r="F3" s="3">
        <v>73</v>
      </c>
      <c r="G3" s="3">
        <v>73</v>
      </c>
      <c r="H3" s="3">
        <v>54</v>
      </c>
      <c r="I3" s="3">
        <v>143</v>
      </c>
    </row>
    <row r="4" spans="1:9">
      <c r="A4" s="3">
        <v>1000</v>
      </c>
      <c r="B4" s="3">
        <v>20.6</v>
      </c>
      <c r="C4" s="6">
        <f t="shared" si="0"/>
        <v>2.1668244451456822</v>
      </c>
      <c r="D4" s="6">
        <f t="shared" si="1"/>
        <v>15.192500000000003</v>
      </c>
      <c r="E4" s="6">
        <f t="shared" si="2"/>
        <v>2.8927075399847682</v>
      </c>
      <c r="F4" s="3">
        <v>80</v>
      </c>
      <c r="G4" s="3">
        <v>74</v>
      </c>
      <c r="H4" s="3">
        <v>70</v>
      </c>
      <c r="I4" s="3">
        <v>131</v>
      </c>
    </row>
    <row r="5" spans="1:9">
      <c r="A5" s="3">
        <v>2000</v>
      </c>
      <c r="B5" s="3">
        <v>18.399999999999999</v>
      </c>
      <c r="C5" s="6">
        <f t="shared" si="0"/>
        <v>3.870832018512675</v>
      </c>
      <c r="D5" s="6">
        <f t="shared" si="1"/>
        <v>13.57</v>
      </c>
      <c r="E5" s="6">
        <f t="shared" si="2"/>
        <v>5.1675552170601673</v>
      </c>
      <c r="F5" s="3">
        <v>89</v>
      </c>
      <c r="G5" s="3">
        <v>74</v>
      </c>
      <c r="H5" s="3">
        <v>114</v>
      </c>
      <c r="I5" s="3">
        <v>129</v>
      </c>
    </row>
    <row r="6" spans="1:9">
      <c r="A6" s="3">
        <f t="shared" ref="A6" si="3">A5+1000</f>
        <v>3000</v>
      </c>
      <c r="B6" s="3">
        <v>16</v>
      </c>
      <c r="C6" s="6">
        <f t="shared" si="0"/>
        <v>5.0489113284947935</v>
      </c>
      <c r="D6" s="6">
        <f t="shared" si="1"/>
        <v>11.8</v>
      </c>
      <c r="E6" s="6">
        <f t="shared" si="2"/>
        <v>6.7402894135567406</v>
      </c>
      <c r="F6" s="3">
        <v>89</v>
      </c>
      <c r="G6" s="3">
        <v>75</v>
      </c>
      <c r="H6" s="3">
        <v>151</v>
      </c>
      <c r="I6" s="3">
        <v>140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2013-01-02T19:47:29Z</cp:lastPrinted>
  <dcterms:created xsi:type="dcterms:W3CDTF">2009-05-07T18:21:17Z</dcterms:created>
  <dcterms:modified xsi:type="dcterms:W3CDTF">2013-01-02T19:47:32Z</dcterms:modified>
</cp:coreProperties>
</file>