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C9"/>
  <c r="D9"/>
  <c r="F35" i="7"/>
  <c r="G35"/>
  <c r="H35" s="1"/>
  <c r="F36"/>
  <c r="G36"/>
  <c r="H36" s="1"/>
  <c r="F37"/>
  <c r="G37"/>
  <c r="H37" s="1"/>
  <c r="F4" l="1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D8" i="16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E8" i="16" l="1"/>
  <c r="C8"/>
  <c r="C9" i="15"/>
  <c r="E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<sst xmlns="http://schemas.openxmlformats.org/spreadsheetml/2006/main" count="43" uniqueCount="13">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</sst>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30"/>
            <c:marker>
              <c:symbol val="diamond"/>
              <c:size val="7"/>
            </c:marker>
          </c:dPt>
          <c:dPt>
            <c:idx val="45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4.444444444444447E-3"/>
                  <c:y val="-3.9215686274509803E-2"/>
                </c:manualLayout>
              </c:layout>
              <c:showVal val="1"/>
            </c:dLbl>
            <c:dLbl>
              <c:idx val="30"/>
              <c:layout>
                <c:manualLayout>
                  <c:x val="0"/>
                  <c:y val="-3.7037037037037056E-2"/>
                </c:manualLayout>
              </c:layout>
              <c:showVal val="1"/>
            </c:dLbl>
            <c:dLbl>
              <c:idx val="45"/>
              <c:layout>
                <c:manualLayout>
                  <c:x val="-8.8888888888888934E-2"/>
                  <c:y val="2.178649237472775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data'!$G$3:$G$1678</c:f>
              <c:numCache>
                <c:formatCode>0.00</c:formatCode>
                <c:ptCount val="1662"/>
                <c:pt idx="0">
                  <c:v>94.4</c:v>
                </c:pt>
                <c:pt idx="1">
                  <c:v>94.4</c:v>
                </c:pt>
                <c:pt idx="2">
                  <c:v>93.515000000000001</c:v>
                </c:pt>
                <c:pt idx="3">
                  <c:v>91.745000000000005</c:v>
                </c:pt>
                <c:pt idx="4">
                  <c:v>90.860000000000014</c:v>
                </c:pt>
                <c:pt idx="5">
                  <c:v>90.860000000000014</c:v>
                </c:pt>
                <c:pt idx="6">
                  <c:v>89.975000000000009</c:v>
                </c:pt>
                <c:pt idx="7">
                  <c:v>89.975000000000009</c:v>
                </c:pt>
                <c:pt idx="8">
                  <c:v>89.975000000000009</c:v>
                </c:pt>
                <c:pt idx="9">
                  <c:v>89.975000000000009</c:v>
                </c:pt>
                <c:pt idx="10">
                  <c:v>89.237500000000011</c:v>
                </c:pt>
                <c:pt idx="11">
                  <c:v>89.237500000000011</c:v>
                </c:pt>
                <c:pt idx="12">
                  <c:v>89.237500000000011</c:v>
                </c:pt>
                <c:pt idx="13">
                  <c:v>89.237500000000011</c:v>
                </c:pt>
                <c:pt idx="14">
                  <c:v>89.237500000000011</c:v>
                </c:pt>
                <c:pt idx="15">
                  <c:v>89.237500000000011</c:v>
                </c:pt>
                <c:pt idx="16">
                  <c:v>89.237500000000011</c:v>
                </c:pt>
                <c:pt idx="17">
                  <c:v>89.237500000000011</c:v>
                </c:pt>
                <c:pt idx="18">
                  <c:v>89.237500000000011</c:v>
                </c:pt>
                <c:pt idx="19">
                  <c:v>89.237500000000011</c:v>
                </c:pt>
                <c:pt idx="20">
                  <c:v>89.237500000000011</c:v>
                </c:pt>
                <c:pt idx="21">
                  <c:v>89.237500000000011</c:v>
                </c:pt>
                <c:pt idx="22">
                  <c:v>89.237500000000011</c:v>
                </c:pt>
                <c:pt idx="23">
                  <c:v>89.237500000000011</c:v>
                </c:pt>
                <c:pt idx="24">
                  <c:v>89.237500000000011</c:v>
                </c:pt>
                <c:pt idx="25">
                  <c:v>89.237500000000011</c:v>
                </c:pt>
                <c:pt idx="26">
                  <c:v>89.237500000000011</c:v>
                </c:pt>
                <c:pt idx="27">
                  <c:v>88.352500000000006</c:v>
                </c:pt>
                <c:pt idx="28">
                  <c:v>88.352500000000006</c:v>
                </c:pt>
                <c:pt idx="29">
                  <c:v>88.352500000000006</c:v>
                </c:pt>
                <c:pt idx="30">
                  <c:v>88.352500000000006</c:v>
                </c:pt>
                <c:pt idx="31">
                  <c:v>84.8125</c:v>
                </c:pt>
                <c:pt idx="32">
                  <c:v>80.387500000000003</c:v>
                </c:pt>
                <c:pt idx="33">
                  <c:v>77.88</c:v>
                </c:pt>
                <c:pt idx="34">
                  <c:v>74.34</c:v>
                </c:pt>
                <c:pt idx="35">
                  <c:v>70.800000000000011</c:v>
                </c:pt>
                <c:pt idx="36">
                  <c:v>67.407500000000013</c:v>
                </c:pt>
                <c:pt idx="37">
                  <c:v>63.8675</c:v>
                </c:pt>
                <c:pt idx="38">
                  <c:v>60.327500000000001</c:v>
                </c:pt>
                <c:pt idx="39">
                  <c:v>57.672500000000007</c:v>
                </c:pt>
                <c:pt idx="40">
                  <c:v>50.74</c:v>
                </c:pt>
                <c:pt idx="41">
                  <c:v>42.922500000000007</c:v>
                </c:pt>
                <c:pt idx="42">
                  <c:v>38.497500000000002</c:v>
                </c:pt>
                <c:pt idx="43">
                  <c:v>36.727499999999999</c:v>
                </c:pt>
                <c:pt idx="44">
                  <c:v>34.957500000000003</c:v>
                </c:pt>
                <c:pt idx="45">
                  <c:v>32.450000000000003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</c:ser>
        <c:axId val="121558528"/>
        <c:axId val="12156044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0"/>
            <c:marker>
              <c:symbol val="circle"/>
              <c:size val="7"/>
            </c:marker>
          </c:dPt>
          <c:dPt>
            <c:idx val="45"/>
            <c:marker>
              <c:symbol val="circle"/>
              <c:size val="7"/>
            </c:marker>
          </c:dPt>
          <c:dLbls>
            <c:dLbl>
              <c:idx val="30"/>
              <c:layout>
                <c:manualLayout>
                  <c:x val="-3.5555555555555556E-2"/>
                  <c:y val="5.2287581699346442E-2"/>
                </c:manualLayout>
              </c:layout>
              <c:showVal val="1"/>
            </c:dLbl>
            <c:dLbl>
              <c:idx val="45"/>
              <c:layout>
                <c:manualLayout>
                  <c:x val="-6.666666666666668E-2"/>
                  <c:y val="-4.7930283224400898E-2"/>
                </c:manualLayout>
              </c:layout>
              <c:showVal val="1"/>
            </c:dLbl>
            <c:delete val="1"/>
          </c:dLbls>
          <c:xVal>
            <c:numRef>
              <c:f>'Peak data'!$D$3:$D$4678</c:f>
              <c:numCache>
                <c:formatCode>General</c:formatCode>
                <c:ptCount val="4662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data'!$H$3:$H$1678</c:f>
              <c:numCache>
                <c:formatCode>0.00</c:formatCode>
                <c:ptCount val="1662"/>
                <c:pt idx="0">
                  <c:v>1.4019801980198021</c:v>
                </c:pt>
                <c:pt idx="1">
                  <c:v>1.5277989337395279</c:v>
                </c:pt>
                <c:pt idx="2">
                  <c:v>4.4513994668697636</c:v>
                </c:pt>
                <c:pt idx="3">
                  <c:v>7.2319935262757049</c:v>
                </c:pt>
                <c:pt idx="4">
                  <c:v>9.8091431835491267</c:v>
                </c:pt>
                <c:pt idx="5">
                  <c:v>12.611755521706019</c:v>
                </c:pt>
                <c:pt idx="6">
                  <c:v>15.281359482102058</c:v>
                </c:pt>
                <c:pt idx="7">
                  <c:v>17.936752665651184</c:v>
                </c:pt>
                <c:pt idx="8">
                  <c:v>20.677803693830924</c:v>
                </c:pt>
                <c:pt idx="9">
                  <c:v>23.504512566641282</c:v>
                </c:pt>
                <c:pt idx="10">
                  <c:v>25.96247143945164</c:v>
                </c:pt>
                <c:pt idx="11">
                  <c:v>28.681054836252862</c:v>
                </c:pt>
                <c:pt idx="12">
                  <c:v>31.39963823305408</c:v>
                </c:pt>
                <c:pt idx="13">
                  <c:v>34.084239337395282</c:v>
                </c:pt>
                <c:pt idx="14">
                  <c:v>36.853796172886518</c:v>
                </c:pt>
                <c:pt idx="15">
                  <c:v>39.555388423457735</c:v>
                </c:pt>
                <c:pt idx="16">
                  <c:v>42.256980674028945</c:v>
                </c:pt>
                <c:pt idx="17">
                  <c:v>45.009546363290184</c:v>
                </c:pt>
                <c:pt idx="18">
                  <c:v>47.694147467631382</c:v>
                </c:pt>
                <c:pt idx="19">
                  <c:v>50.446713156892613</c:v>
                </c:pt>
                <c:pt idx="20">
                  <c:v>53.11432311500382</c:v>
                </c:pt>
                <c:pt idx="21">
                  <c:v>55.81591536557503</c:v>
                </c:pt>
                <c:pt idx="22">
                  <c:v>58.602463347296272</c:v>
                </c:pt>
                <c:pt idx="23">
                  <c:v>61.270073305407472</c:v>
                </c:pt>
                <c:pt idx="24">
                  <c:v>64.039630140898723</c:v>
                </c:pt>
                <c:pt idx="25">
                  <c:v>66.72423124523992</c:v>
                </c:pt>
                <c:pt idx="26">
                  <c:v>69.561752665651198</c:v>
                </c:pt>
                <c:pt idx="27">
                  <c:v>71.428925171363289</c:v>
                </c:pt>
                <c:pt idx="28">
                  <c:v>74.574758663366339</c:v>
                </c:pt>
                <c:pt idx="29">
                  <c:v>77.400962014470679</c:v>
                </c:pt>
                <c:pt idx="30">
                  <c:v>82.582334824828649</c:v>
                </c:pt>
                <c:pt idx="31">
                  <c:v>81.84115575019041</c:v>
                </c:pt>
                <c:pt idx="32">
                  <c:v>80.096684596344261</c:v>
                </c:pt>
                <c:pt idx="33">
                  <c:v>79.674265041888802</c:v>
                </c:pt>
                <c:pt idx="34">
                  <c:v>78.388217821782192</c:v>
                </c:pt>
                <c:pt idx="35">
                  <c:v>76.825818735719736</c:v>
                </c:pt>
                <c:pt idx="36">
                  <c:v>74.736076256664134</c:v>
                </c:pt>
                <c:pt idx="37">
                  <c:v>72.805545030464586</c:v>
                </c:pt>
                <c:pt idx="38">
                  <c:v>70.653932311500384</c:v>
                </c:pt>
                <c:pt idx="39">
                  <c:v>69.202607578065511</c:v>
                </c:pt>
                <c:pt idx="40">
                  <c:v>65.618065498857575</c:v>
                </c:pt>
                <c:pt idx="41">
                  <c:v>59.275874428789045</c:v>
                </c:pt>
                <c:pt idx="42">
                  <c:v>55.539900514089872</c:v>
                </c:pt>
                <c:pt idx="43">
                  <c:v>54.161174314546834</c:v>
                </c:pt>
                <c:pt idx="44">
                  <c:v>52.662555217060174</c:v>
                </c:pt>
                <c:pt idx="45">
                  <c:v>49.404074638233055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7"/>
            </c:marker>
          </c:dPt>
          <c:dPt>
            <c:idx val="31"/>
            <c:marker>
              <c:symbol val="square"/>
              <c:size val="7"/>
            </c:marker>
          </c:dPt>
          <c:dPt>
            <c:idx val="45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58E-3"/>
                  <c:y val="-3.2679738562091561E-2"/>
                </c:manualLayout>
              </c:layout>
              <c:showVal val="1"/>
            </c:dLbl>
            <c:dLbl>
              <c:idx val="31"/>
              <c:layout>
                <c:manualLayout>
                  <c:x val="-8.4444444444444489E-2"/>
                  <c:y val="-3.9215686274509803E-2"/>
                </c:manualLayout>
              </c:layout>
              <c:showVal val="1"/>
            </c:dLbl>
            <c:dLbl>
              <c:idx val="45"/>
              <c:layout>
                <c:manualLayout>
                  <c:x val="-9.3333333333333365E-2"/>
                  <c:y val="-1.0893246187363832E-2"/>
                </c:manualLayout>
              </c:layout>
              <c:showVal val="1"/>
            </c:dLbl>
            <c:delete val="1"/>
          </c:dLbls>
          <c:xVal>
            <c:numRef>
              <c:f>'Peak data'!$D$3:$D$48</c:f>
              <c:numCache>
                <c:formatCode>General</c:formatCode>
                <c:ptCount val="46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data'!$A$3:$A$48</c:f>
              <c:numCache>
                <c:formatCode>0.00</c:formatCode>
                <c:ptCount val="46"/>
                <c:pt idx="0">
                  <c:v>145.921875</c:v>
                </c:pt>
                <c:pt idx="1">
                  <c:v>145.921875</c:v>
                </c:pt>
                <c:pt idx="2">
                  <c:v>145.6875</c:v>
                </c:pt>
                <c:pt idx="3">
                  <c:v>145.4375</c:v>
                </c:pt>
                <c:pt idx="4">
                  <c:v>145.4375</c:v>
                </c:pt>
                <c:pt idx="5">
                  <c:v>144.96875</c:v>
                </c:pt>
                <c:pt idx="6">
                  <c:v>144.484375</c:v>
                </c:pt>
                <c:pt idx="7">
                  <c:v>144.25</c:v>
                </c:pt>
                <c:pt idx="8">
                  <c:v>143.765625</c:v>
                </c:pt>
                <c:pt idx="9">
                  <c:v>143.53125</c:v>
                </c:pt>
                <c:pt idx="10">
                  <c:v>143.296875</c:v>
                </c:pt>
                <c:pt idx="11">
                  <c:v>142.8125</c:v>
                </c:pt>
                <c:pt idx="12">
                  <c:v>142.578125</c:v>
                </c:pt>
                <c:pt idx="13">
                  <c:v>142.328125</c:v>
                </c:pt>
                <c:pt idx="14">
                  <c:v>141.859375</c:v>
                </c:pt>
                <c:pt idx="15">
                  <c:v>141.609375</c:v>
                </c:pt>
                <c:pt idx="16">
                  <c:v>141.375</c:v>
                </c:pt>
                <c:pt idx="17">
                  <c:v>141.140625</c:v>
                </c:pt>
                <c:pt idx="18">
                  <c:v>140.65625</c:v>
                </c:pt>
                <c:pt idx="19">
                  <c:v>140.65625</c:v>
                </c:pt>
                <c:pt idx="20">
                  <c:v>139.46875</c:v>
                </c:pt>
                <c:pt idx="21">
                  <c:v>139.9375</c:v>
                </c:pt>
                <c:pt idx="22">
                  <c:v>138.75</c:v>
                </c:pt>
                <c:pt idx="23">
                  <c:v>138.984375</c:v>
                </c:pt>
                <c:pt idx="24">
                  <c:v>138.265625</c:v>
                </c:pt>
                <c:pt idx="25">
                  <c:v>138.265625</c:v>
                </c:pt>
                <c:pt idx="26">
                  <c:v>137.546875</c:v>
                </c:pt>
                <c:pt idx="27">
                  <c:v>137.3125</c:v>
                </c:pt>
                <c:pt idx="28">
                  <c:v>136.359375</c:v>
                </c:pt>
                <c:pt idx="29">
                  <c:v>136.109375</c:v>
                </c:pt>
                <c:pt idx="30">
                  <c:v>135.390625</c:v>
                </c:pt>
                <c:pt idx="31">
                  <c:v>133.71875</c:v>
                </c:pt>
                <c:pt idx="32">
                  <c:v>134.921875</c:v>
                </c:pt>
                <c:pt idx="33">
                  <c:v>131.5625</c:v>
                </c:pt>
                <c:pt idx="34">
                  <c:v>132.046875</c:v>
                </c:pt>
                <c:pt idx="35">
                  <c:v>133.12</c:v>
                </c:pt>
                <c:pt idx="36">
                  <c:v>131.5625</c:v>
                </c:pt>
                <c:pt idx="37">
                  <c:v>132.65</c:v>
                </c:pt>
                <c:pt idx="38">
                  <c:v>131.84</c:v>
                </c:pt>
                <c:pt idx="39">
                  <c:v>131.5625</c:v>
                </c:pt>
                <c:pt idx="40">
                  <c:v>127.734375</c:v>
                </c:pt>
                <c:pt idx="41">
                  <c:v>126.25</c:v>
                </c:pt>
                <c:pt idx="42">
                  <c:v>125.109375</c:v>
                </c:pt>
                <c:pt idx="43">
                  <c:v>127.265625</c:v>
                </c:pt>
                <c:pt idx="44">
                  <c:v>130.12</c:v>
                </c:pt>
                <c:pt idx="45">
                  <c:v>130.65</c:v>
                </c:pt>
              </c:numCache>
            </c:numRef>
          </c:yVal>
        </c:ser>
        <c:axId val="121558528"/>
        <c:axId val="12156044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3"/>
            <c:marker>
              <c:symbol val="triangle"/>
              <c:size val="7"/>
            </c:marker>
          </c:dPt>
          <c:dPt>
            <c:idx val="45"/>
            <c:marker>
              <c:symbol val="triangle"/>
              <c:size val="7"/>
            </c:marker>
          </c:dPt>
          <c:dLbls>
            <c:dLbl>
              <c:idx val="33"/>
              <c:layout>
                <c:manualLayout>
                  <c:x val="-2.370370370370372E-2"/>
                  <c:y val="-3.7037037037037056E-2"/>
                </c:manualLayout>
              </c:layout>
              <c:showVal val="1"/>
            </c:dLbl>
            <c:dLbl>
              <c:idx val="45"/>
              <c:layout>
                <c:manualLayout>
                  <c:x val="-7.5555555555555556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data'!$B$3:$B$1678</c:f>
              <c:numCache>
                <c:formatCode>General</c:formatCode>
                <c:ptCount val="1662"/>
                <c:pt idx="0">
                  <c:v>48.1</c:v>
                </c:pt>
                <c:pt idx="1">
                  <c:v>47.5</c:v>
                </c:pt>
                <c:pt idx="2">
                  <c:v>48</c:v>
                </c:pt>
                <c:pt idx="3">
                  <c:v>62.6</c:v>
                </c:pt>
                <c:pt idx="4">
                  <c:v>77.2</c:v>
                </c:pt>
                <c:pt idx="5">
                  <c:v>91.3</c:v>
                </c:pt>
                <c:pt idx="6">
                  <c:v>106</c:v>
                </c:pt>
                <c:pt idx="7">
                  <c:v>121</c:v>
                </c:pt>
                <c:pt idx="8">
                  <c:v>135</c:v>
                </c:pt>
                <c:pt idx="9">
                  <c:v>149.6</c:v>
                </c:pt>
                <c:pt idx="10">
                  <c:v>165.1</c:v>
                </c:pt>
                <c:pt idx="11">
                  <c:v>179.7</c:v>
                </c:pt>
                <c:pt idx="12">
                  <c:v>194.4</c:v>
                </c:pt>
                <c:pt idx="13">
                  <c:v>209.5</c:v>
                </c:pt>
                <c:pt idx="14">
                  <c:v>225.1</c:v>
                </c:pt>
                <c:pt idx="15">
                  <c:v>239.8</c:v>
                </c:pt>
                <c:pt idx="16">
                  <c:v>255.3</c:v>
                </c:pt>
                <c:pt idx="17">
                  <c:v>270.39999999999998</c:v>
                </c:pt>
                <c:pt idx="18">
                  <c:v>286.10000000000002</c:v>
                </c:pt>
                <c:pt idx="19">
                  <c:v>301.8</c:v>
                </c:pt>
                <c:pt idx="20">
                  <c:v>317.60000000000002</c:v>
                </c:pt>
                <c:pt idx="21">
                  <c:v>332.8</c:v>
                </c:pt>
                <c:pt idx="22">
                  <c:v>348.7</c:v>
                </c:pt>
                <c:pt idx="23">
                  <c:v>366.2</c:v>
                </c:pt>
                <c:pt idx="24">
                  <c:v>381.7</c:v>
                </c:pt>
                <c:pt idx="25">
                  <c:v>397.1</c:v>
                </c:pt>
                <c:pt idx="26">
                  <c:v>413.2</c:v>
                </c:pt>
                <c:pt idx="27">
                  <c:v>430.3</c:v>
                </c:pt>
                <c:pt idx="28">
                  <c:v>446.8</c:v>
                </c:pt>
                <c:pt idx="29">
                  <c:v>459</c:v>
                </c:pt>
                <c:pt idx="30">
                  <c:v>485</c:v>
                </c:pt>
                <c:pt idx="31">
                  <c:v>492</c:v>
                </c:pt>
                <c:pt idx="32">
                  <c:v>498</c:v>
                </c:pt>
                <c:pt idx="33">
                  <c:v>500</c:v>
                </c:pt>
                <c:pt idx="34">
                  <c:v>497</c:v>
                </c:pt>
                <c:pt idx="35">
                  <c:v>485</c:v>
                </c:pt>
                <c:pt idx="36">
                  <c:v>475</c:v>
                </c:pt>
                <c:pt idx="37">
                  <c:v>465</c:v>
                </c:pt>
                <c:pt idx="38">
                  <c:v>455</c:v>
                </c:pt>
                <c:pt idx="39">
                  <c:v>446</c:v>
                </c:pt>
                <c:pt idx="40">
                  <c:v>416</c:v>
                </c:pt>
                <c:pt idx="41">
                  <c:v>377.5</c:v>
                </c:pt>
                <c:pt idx="42">
                  <c:v>358</c:v>
                </c:pt>
                <c:pt idx="43">
                  <c:v>347</c:v>
                </c:pt>
                <c:pt idx="44">
                  <c:v>333.6</c:v>
                </c:pt>
                <c:pt idx="45">
                  <c:v>314.89999999999998</c:v>
                </c:pt>
              </c:numCache>
            </c:numRef>
          </c:yVal>
        </c:ser>
        <c:axId val="121648256"/>
        <c:axId val="121649792"/>
      </c:scatterChart>
      <c:valAx>
        <c:axId val="12155852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60448"/>
        <c:crosses val="autoZero"/>
        <c:crossBetween val="midCat"/>
      </c:valAx>
      <c:valAx>
        <c:axId val="121560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58528"/>
        <c:crosses val="autoZero"/>
        <c:crossBetween val="midCat"/>
      </c:valAx>
      <c:valAx>
        <c:axId val="121648256"/>
        <c:scaling>
          <c:orientation val="minMax"/>
        </c:scaling>
        <c:delete val="1"/>
        <c:axPos val="b"/>
        <c:numFmt formatCode="General" sourceLinked="1"/>
        <c:tickLblPos val="none"/>
        <c:crossAx val="121649792"/>
        <c:crosses val="autoZero"/>
        <c:crossBetween val="midCat"/>
      </c:valAx>
      <c:valAx>
        <c:axId val="12164979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4825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40927384076992"/>
          <c:y val="0.91787950525792117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8"/>
            </c:marker>
          </c:dPt>
          <c:dPt>
            <c:idx val="45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3333333333333338E-2"/>
                  <c:y val="-2.6143790849673214E-2"/>
                </c:manualLayout>
              </c:layout>
              <c:showVal val="1"/>
            </c:dLbl>
            <c:dLbl>
              <c:idx val="30"/>
              <c:layout>
                <c:manualLayout>
                  <c:x val="-5.7777777777777782E-2"/>
                  <c:y val="-3.4858387799564287E-2"/>
                </c:manualLayout>
              </c:layout>
              <c:showVal val="1"/>
            </c:dLbl>
            <c:dLbl>
              <c:idx val="45"/>
              <c:layout>
                <c:manualLayout>
                  <c:x val="-4.0000000000000015E-2"/>
                  <c:y val="-4.5751633986928136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data'!$E$3:$E$1124</c:f>
              <c:numCache>
                <c:formatCode>General</c:formatCode>
                <c:ptCount val="1108"/>
                <c:pt idx="0">
                  <c:v>128</c:v>
                </c:pt>
                <c:pt idx="1">
                  <c:v>128</c:v>
                </c:pt>
                <c:pt idx="2">
                  <c:v>126.8</c:v>
                </c:pt>
                <c:pt idx="3">
                  <c:v>124.4</c:v>
                </c:pt>
                <c:pt idx="4">
                  <c:v>123.2</c:v>
                </c:pt>
                <c:pt idx="5">
                  <c:v>123.2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121</c:v>
                </c:pt>
                <c:pt idx="14">
                  <c:v>121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121</c:v>
                </c:pt>
                <c:pt idx="20">
                  <c:v>121</c:v>
                </c:pt>
                <c:pt idx="21">
                  <c:v>121</c:v>
                </c:pt>
                <c:pt idx="22">
                  <c:v>121</c:v>
                </c:pt>
                <c:pt idx="23">
                  <c:v>121</c:v>
                </c:pt>
                <c:pt idx="24">
                  <c:v>121</c:v>
                </c:pt>
                <c:pt idx="25">
                  <c:v>121</c:v>
                </c:pt>
                <c:pt idx="26">
                  <c:v>121</c:v>
                </c:pt>
                <c:pt idx="27">
                  <c:v>119.8</c:v>
                </c:pt>
                <c:pt idx="28">
                  <c:v>119.8</c:v>
                </c:pt>
                <c:pt idx="29">
                  <c:v>119.8</c:v>
                </c:pt>
                <c:pt idx="30">
                  <c:v>119.8</c:v>
                </c:pt>
                <c:pt idx="31">
                  <c:v>115</c:v>
                </c:pt>
                <c:pt idx="32">
                  <c:v>109</c:v>
                </c:pt>
                <c:pt idx="33">
                  <c:v>105.6</c:v>
                </c:pt>
                <c:pt idx="34">
                  <c:v>100.8</c:v>
                </c:pt>
                <c:pt idx="35">
                  <c:v>96</c:v>
                </c:pt>
                <c:pt idx="36">
                  <c:v>91.4</c:v>
                </c:pt>
                <c:pt idx="37">
                  <c:v>86.6</c:v>
                </c:pt>
                <c:pt idx="38">
                  <c:v>81.8</c:v>
                </c:pt>
                <c:pt idx="39">
                  <c:v>78.2</c:v>
                </c:pt>
                <c:pt idx="40">
                  <c:v>68.8</c:v>
                </c:pt>
                <c:pt idx="41">
                  <c:v>58.2</c:v>
                </c:pt>
                <c:pt idx="42">
                  <c:v>52.2</c:v>
                </c:pt>
                <c:pt idx="43">
                  <c:v>49.8</c:v>
                </c:pt>
                <c:pt idx="44">
                  <c:v>47.4</c:v>
                </c:pt>
                <c:pt idx="45">
                  <c:v>44</c:v>
                </c:pt>
              </c:numCache>
            </c:numRef>
          </c:yVal>
          <c:smooth val="1"/>
        </c:ser>
        <c:axId val="121488896"/>
        <c:axId val="12149081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0"/>
            <c:marker>
              <c:symbol val="circle"/>
              <c:size val="8"/>
            </c:marker>
          </c:dPt>
          <c:dPt>
            <c:idx val="45"/>
            <c:marker>
              <c:symbol val="circle"/>
              <c:size val="8"/>
            </c:marker>
          </c:dPt>
          <c:dLbls>
            <c:dLbl>
              <c:idx val="30"/>
              <c:layout>
                <c:manualLayout>
                  <c:x val="-7.1111111111111111E-2"/>
                  <c:y val="-3.050108932461874E-2"/>
                </c:manualLayout>
              </c:layout>
              <c:showVal val="1"/>
            </c:dLbl>
            <c:dLbl>
              <c:idx val="45"/>
              <c:layout>
                <c:manualLayout>
                  <c:x val="-7.5555555555555556E-2"/>
                  <c:y val="2.178649237472759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data'!$F$3:$F$1124</c:f>
              <c:numCache>
                <c:formatCode>0.00</c:formatCode>
                <c:ptCount val="1108"/>
                <c:pt idx="0">
                  <c:v>1.050173556326917</c:v>
                </c:pt>
                <c:pt idx="1">
                  <c:v>1.1444199011254865</c:v>
                </c:pt>
                <c:pt idx="2">
                  <c:v>3.3343851898601029</c:v>
                </c:pt>
                <c:pt idx="3">
                  <c:v>5.4172294099084892</c:v>
                </c:pt>
                <c:pt idx="4">
                  <c:v>7.3476806563584738</c:v>
                </c:pt>
                <c:pt idx="5">
                  <c:v>9.4470179867466086</c:v>
                </c:pt>
                <c:pt idx="6">
                  <c:v>11.446723466919112</c:v>
                </c:pt>
                <c:pt idx="7">
                  <c:v>13.435784159040708</c:v>
                </c:pt>
                <c:pt idx="8">
                  <c:v>15.489008099295257</c:v>
                </c:pt>
                <c:pt idx="9">
                  <c:v>17.606395287682759</c:v>
                </c:pt>
                <c:pt idx="10">
                  <c:v>19.447564952140528</c:v>
                </c:pt>
                <c:pt idx="11">
                  <c:v>21.483959187966761</c:v>
                </c:pt>
                <c:pt idx="12">
                  <c:v>23.520353423792994</c:v>
                </c:pt>
                <c:pt idx="13">
                  <c:v>25.5312927316714</c:v>
                </c:pt>
                <c:pt idx="14">
                  <c:v>27.605869359419376</c:v>
                </c:pt>
                <c:pt idx="15">
                  <c:v>29.629536131271696</c:v>
                </c:pt>
                <c:pt idx="16">
                  <c:v>31.653202903124015</c:v>
                </c:pt>
                <c:pt idx="17">
                  <c:v>33.715052066898075</c:v>
                </c:pt>
                <c:pt idx="18">
                  <c:v>35.725991374776477</c:v>
                </c:pt>
                <c:pt idx="19">
                  <c:v>37.78784053855054</c:v>
                </c:pt>
                <c:pt idx="20">
                  <c:v>39.786052382455033</c:v>
                </c:pt>
                <c:pt idx="21">
                  <c:v>41.809719154307352</c:v>
                </c:pt>
                <c:pt idx="22">
                  <c:v>43.897023246029242</c:v>
                </c:pt>
                <c:pt idx="23">
                  <c:v>45.895235089933735</c:v>
                </c:pt>
                <c:pt idx="24">
                  <c:v>47.969811717681708</c:v>
                </c:pt>
                <c:pt idx="25">
                  <c:v>49.98075102556011</c:v>
                </c:pt>
                <c:pt idx="26">
                  <c:v>52.106237509203744</c:v>
                </c:pt>
                <c:pt idx="27">
                  <c:v>53.504870095718942</c:v>
                </c:pt>
                <c:pt idx="28">
                  <c:v>55.861302198380145</c:v>
                </c:pt>
                <c:pt idx="29">
                  <c:v>57.978310718418001</c:v>
                </c:pt>
                <c:pt idx="30">
                  <c:v>61.859493005154093</c:v>
                </c:pt>
                <c:pt idx="31">
                  <c:v>61.304302093194487</c:v>
                </c:pt>
                <c:pt idx="32">
                  <c:v>59.997580729988428</c:v>
                </c:pt>
                <c:pt idx="33">
                  <c:v>59.681161249605545</c:v>
                </c:pt>
                <c:pt idx="34">
                  <c:v>58.71782896812875</c:v>
                </c:pt>
                <c:pt idx="35">
                  <c:v>57.547491322183653</c:v>
                </c:pt>
                <c:pt idx="36">
                  <c:v>55.982139476175455</c:v>
                </c:pt>
                <c:pt idx="37">
                  <c:v>54.536047123172395</c:v>
                </c:pt>
                <c:pt idx="38">
                  <c:v>52.924350478594718</c:v>
                </c:pt>
                <c:pt idx="39">
                  <c:v>51.837214683917118</c:v>
                </c:pt>
                <c:pt idx="40">
                  <c:v>49.152161565162508</c:v>
                </c:pt>
                <c:pt idx="41">
                  <c:v>44.401451562006947</c:v>
                </c:pt>
                <c:pt idx="42">
                  <c:v>41.602966235405496</c:v>
                </c:pt>
                <c:pt idx="43">
                  <c:v>40.570211423161879</c:v>
                </c:pt>
                <c:pt idx="44">
                  <c:v>39.447649100662666</c:v>
                </c:pt>
                <c:pt idx="45">
                  <c:v>37.006837067424001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31"/>
            <c:marker>
              <c:symbol val="square"/>
              <c:size val="8"/>
            </c:marker>
          </c:dPt>
          <c:dPt>
            <c:idx val="45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74E-2"/>
                  <c:y val="-2.3965141612200449E-2"/>
                </c:manualLayout>
              </c:layout>
              <c:showVal val="1"/>
            </c:dLbl>
            <c:dLbl>
              <c:idx val="31"/>
              <c:layout>
                <c:manualLayout>
                  <c:x val="-8.5925925925925975E-2"/>
                  <c:y val="-4.1394335511982565E-2"/>
                </c:manualLayout>
              </c:layout>
              <c:showVal val="1"/>
            </c:dLbl>
            <c:dLbl>
              <c:idx val="45"/>
              <c:layout>
                <c:manualLayout>
                  <c:x val="-8.888888888888892E-2"/>
                  <c:y val="-8.7145969498910701E-3"/>
                </c:manualLayout>
              </c:layout>
              <c:showVal val="1"/>
            </c:dLbl>
            <c:delete val="1"/>
          </c:dLbls>
          <c:xVal>
            <c:numRef>
              <c:f>'Peak data'!$D$3:$D$48</c:f>
              <c:numCache>
                <c:formatCode>General</c:formatCode>
                <c:ptCount val="46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data'!$A$3:$A$48</c:f>
              <c:numCache>
                <c:formatCode>0.00</c:formatCode>
                <c:ptCount val="46"/>
                <c:pt idx="0">
                  <c:v>145.921875</c:v>
                </c:pt>
                <c:pt idx="1">
                  <c:v>145.921875</c:v>
                </c:pt>
                <c:pt idx="2">
                  <c:v>145.6875</c:v>
                </c:pt>
                <c:pt idx="3">
                  <c:v>145.4375</c:v>
                </c:pt>
                <c:pt idx="4">
                  <c:v>145.4375</c:v>
                </c:pt>
                <c:pt idx="5">
                  <c:v>144.96875</c:v>
                </c:pt>
                <c:pt idx="6">
                  <c:v>144.484375</c:v>
                </c:pt>
                <c:pt idx="7">
                  <c:v>144.25</c:v>
                </c:pt>
                <c:pt idx="8">
                  <c:v>143.765625</c:v>
                </c:pt>
                <c:pt idx="9">
                  <c:v>143.53125</c:v>
                </c:pt>
                <c:pt idx="10">
                  <c:v>143.296875</c:v>
                </c:pt>
                <c:pt idx="11">
                  <c:v>142.8125</c:v>
                </c:pt>
                <c:pt idx="12">
                  <c:v>142.578125</c:v>
                </c:pt>
                <c:pt idx="13">
                  <c:v>142.328125</c:v>
                </c:pt>
                <c:pt idx="14">
                  <c:v>141.859375</c:v>
                </c:pt>
                <c:pt idx="15">
                  <c:v>141.609375</c:v>
                </c:pt>
                <c:pt idx="16">
                  <c:v>141.375</c:v>
                </c:pt>
                <c:pt idx="17">
                  <c:v>141.140625</c:v>
                </c:pt>
                <c:pt idx="18">
                  <c:v>140.65625</c:v>
                </c:pt>
                <c:pt idx="19">
                  <c:v>140.65625</c:v>
                </c:pt>
                <c:pt idx="20">
                  <c:v>139.46875</c:v>
                </c:pt>
                <c:pt idx="21">
                  <c:v>139.9375</c:v>
                </c:pt>
                <c:pt idx="22">
                  <c:v>138.75</c:v>
                </c:pt>
                <c:pt idx="23">
                  <c:v>138.984375</c:v>
                </c:pt>
                <c:pt idx="24">
                  <c:v>138.265625</c:v>
                </c:pt>
                <c:pt idx="25">
                  <c:v>138.265625</c:v>
                </c:pt>
                <c:pt idx="26">
                  <c:v>137.546875</c:v>
                </c:pt>
                <c:pt idx="27">
                  <c:v>137.3125</c:v>
                </c:pt>
                <c:pt idx="28">
                  <c:v>136.359375</c:v>
                </c:pt>
                <c:pt idx="29">
                  <c:v>136.109375</c:v>
                </c:pt>
                <c:pt idx="30">
                  <c:v>135.390625</c:v>
                </c:pt>
                <c:pt idx="31">
                  <c:v>133.71875</c:v>
                </c:pt>
                <c:pt idx="32">
                  <c:v>134.921875</c:v>
                </c:pt>
                <c:pt idx="33">
                  <c:v>131.5625</c:v>
                </c:pt>
                <c:pt idx="34">
                  <c:v>132.046875</c:v>
                </c:pt>
                <c:pt idx="35">
                  <c:v>133.12</c:v>
                </c:pt>
                <c:pt idx="36">
                  <c:v>131.5625</c:v>
                </c:pt>
                <c:pt idx="37">
                  <c:v>132.65</c:v>
                </c:pt>
                <c:pt idx="38">
                  <c:v>131.84</c:v>
                </c:pt>
                <c:pt idx="39">
                  <c:v>131.5625</c:v>
                </c:pt>
                <c:pt idx="40">
                  <c:v>127.734375</c:v>
                </c:pt>
                <c:pt idx="41">
                  <c:v>126.25</c:v>
                </c:pt>
                <c:pt idx="42">
                  <c:v>125.109375</c:v>
                </c:pt>
                <c:pt idx="43">
                  <c:v>127.265625</c:v>
                </c:pt>
                <c:pt idx="44">
                  <c:v>130.12</c:v>
                </c:pt>
                <c:pt idx="45">
                  <c:v>130.65</c:v>
                </c:pt>
              </c:numCache>
            </c:numRef>
          </c:yVal>
        </c:ser>
        <c:axId val="121488896"/>
        <c:axId val="1214908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3"/>
            <c:marker>
              <c:symbol val="triangle"/>
              <c:size val="8"/>
            </c:marker>
          </c:dPt>
          <c:dPt>
            <c:idx val="45"/>
            <c:marker>
              <c:symbol val="triangle"/>
              <c:size val="8"/>
            </c:marker>
          </c:dPt>
          <c:dLbls>
            <c:dLbl>
              <c:idx val="33"/>
              <c:layout>
                <c:manualLayout>
                  <c:x val="-1.6296296296296295E-2"/>
                  <c:y val="-3.9215686274509803E-2"/>
                </c:manualLayout>
              </c:layout>
              <c:showVal val="1"/>
            </c:dLbl>
            <c:dLbl>
              <c:idx val="45"/>
              <c:layout>
                <c:manualLayout>
                  <c:x val="-8.5925925925925975E-2"/>
                  <c:y val="2.1786492374727671E-3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78</c:v>
                </c:pt>
                <c:pt idx="1">
                  <c:v>85</c:v>
                </c:pt>
                <c:pt idx="2">
                  <c:v>250</c:v>
                </c:pt>
                <c:pt idx="3">
                  <c:v>414</c:v>
                </c:pt>
                <c:pt idx="4">
                  <c:v>567</c:v>
                </c:pt>
                <c:pt idx="5">
                  <c:v>729</c:v>
                </c:pt>
                <c:pt idx="6">
                  <c:v>892</c:v>
                </c:pt>
                <c:pt idx="7">
                  <c:v>1047</c:v>
                </c:pt>
                <c:pt idx="8">
                  <c:v>1207</c:v>
                </c:pt>
                <c:pt idx="9">
                  <c:v>1372</c:v>
                </c:pt>
                <c:pt idx="10">
                  <c:v>1528</c:v>
                </c:pt>
                <c:pt idx="11">
                  <c:v>1688</c:v>
                </c:pt>
                <c:pt idx="12">
                  <c:v>1848</c:v>
                </c:pt>
                <c:pt idx="13">
                  <c:v>2006</c:v>
                </c:pt>
                <c:pt idx="14">
                  <c:v>2169</c:v>
                </c:pt>
                <c:pt idx="15">
                  <c:v>2328</c:v>
                </c:pt>
                <c:pt idx="16">
                  <c:v>2487</c:v>
                </c:pt>
                <c:pt idx="17">
                  <c:v>2649</c:v>
                </c:pt>
                <c:pt idx="18">
                  <c:v>2807</c:v>
                </c:pt>
                <c:pt idx="19">
                  <c:v>2969</c:v>
                </c:pt>
                <c:pt idx="20">
                  <c:v>3126</c:v>
                </c:pt>
                <c:pt idx="21">
                  <c:v>3285</c:v>
                </c:pt>
                <c:pt idx="22">
                  <c:v>3449</c:v>
                </c:pt>
                <c:pt idx="23">
                  <c:v>3606</c:v>
                </c:pt>
                <c:pt idx="24">
                  <c:v>3769</c:v>
                </c:pt>
                <c:pt idx="25">
                  <c:v>3927</c:v>
                </c:pt>
                <c:pt idx="26">
                  <c:v>4094</c:v>
                </c:pt>
                <c:pt idx="27">
                  <c:v>4246</c:v>
                </c:pt>
                <c:pt idx="28">
                  <c:v>4433</c:v>
                </c:pt>
                <c:pt idx="29">
                  <c:v>4601</c:v>
                </c:pt>
                <c:pt idx="30">
                  <c:v>4909</c:v>
                </c:pt>
                <c:pt idx="31">
                  <c:v>5068</c:v>
                </c:pt>
                <c:pt idx="32">
                  <c:v>5233</c:v>
                </c:pt>
                <c:pt idx="33">
                  <c:v>5373</c:v>
                </c:pt>
                <c:pt idx="34">
                  <c:v>5538</c:v>
                </c:pt>
                <c:pt idx="35">
                  <c:v>5699</c:v>
                </c:pt>
                <c:pt idx="36">
                  <c:v>5823</c:v>
                </c:pt>
                <c:pt idx="37">
                  <c:v>5987</c:v>
                </c:pt>
                <c:pt idx="38">
                  <c:v>6151</c:v>
                </c:pt>
                <c:pt idx="39">
                  <c:v>6302</c:v>
                </c:pt>
                <c:pt idx="40">
                  <c:v>6792</c:v>
                </c:pt>
                <c:pt idx="41">
                  <c:v>7253</c:v>
                </c:pt>
                <c:pt idx="42">
                  <c:v>7577</c:v>
                </c:pt>
                <c:pt idx="43">
                  <c:v>7745</c:v>
                </c:pt>
                <c:pt idx="44">
                  <c:v>7912</c:v>
                </c:pt>
                <c:pt idx="45">
                  <c:v>7996</c:v>
                </c:pt>
              </c:numCache>
            </c:numRef>
          </c:xVal>
          <c:yVal>
            <c:numRef>
              <c:f>'Peak data'!$B$3:$B$48</c:f>
              <c:numCache>
                <c:formatCode>General</c:formatCode>
                <c:ptCount val="46"/>
                <c:pt idx="0">
                  <c:v>48.1</c:v>
                </c:pt>
                <c:pt idx="1">
                  <c:v>47.5</c:v>
                </c:pt>
                <c:pt idx="2">
                  <c:v>48</c:v>
                </c:pt>
                <c:pt idx="3">
                  <c:v>62.6</c:v>
                </c:pt>
                <c:pt idx="4">
                  <c:v>77.2</c:v>
                </c:pt>
                <c:pt idx="5">
                  <c:v>91.3</c:v>
                </c:pt>
                <c:pt idx="6">
                  <c:v>106</c:v>
                </c:pt>
                <c:pt idx="7">
                  <c:v>121</c:v>
                </c:pt>
                <c:pt idx="8">
                  <c:v>135</c:v>
                </c:pt>
                <c:pt idx="9">
                  <c:v>149.6</c:v>
                </c:pt>
                <c:pt idx="10">
                  <c:v>165.1</c:v>
                </c:pt>
                <c:pt idx="11">
                  <c:v>179.7</c:v>
                </c:pt>
                <c:pt idx="12">
                  <c:v>194.4</c:v>
                </c:pt>
                <c:pt idx="13">
                  <c:v>209.5</c:v>
                </c:pt>
                <c:pt idx="14">
                  <c:v>225.1</c:v>
                </c:pt>
                <c:pt idx="15">
                  <c:v>239.8</c:v>
                </c:pt>
                <c:pt idx="16">
                  <c:v>255.3</c:v>
                </c:pt>
                <c:pt idx="17">
                  <c:v>270.39999999999998</c:v>
                </c:pt>
                <c:pt idx="18">
                  <c:v>286.10000000000002</c:v>
                </c:pt>
                <c:pt idx="19">
                  <c:v>301.8</c:v>
                </c:pt>
                <c:pt idx="20">
                  <c:v>317.60000000000002</c:v>
                </c:pt>
                <c:pt idx="21">
                  <c:v>332.8</c:v>
                </c:pt>
                <c:pt idx="22">
                  <c:v>348.7</c:v>
                </c:pt>
                <c:pt idx="23">
                  <c:v>366.2</c:v>
                </c:pt>
                <c:pt idx="24">
                  <c:v>381.7</c:v>
                </c:pt>
                <c:pt idx="25">
                  <c:v>397.1</c:v>
                </c:pt>
                <c:pt idx="26">
                  <c:v>413.2</c:v>
                </c:pt>
                <c:pt idx="27">
                  <c:v>430.3</c:v>
                </c:pt>
                <c:pt idx="28">
                  <c:v>446.8</c:v>
                </c:pt>
                <c:pt idx="29">
                  <c:v>459</c:v>
                </c:pt>
                <c:pt idx="30">
                  <c:v>485</c:v>
                </c:pt>
                <c:pt idx="31">
                  <c:v>492</c:v>
                </c:pt>
                <c:pt idx="32">
                  <c:v>498</c:v>
                </c:pt>
                <c:pt idx="33">
                  <c:v>500</c:v>
                </c:pt>
                <c:pt idx="34">
                  <c:v>497</c:v>
                </c:pt>
                <c:pt idx="35">
                  <c:v>485</c:v>
                </c:pt>
                <c:pt idx="36">
                  <c:v>475</c:v>
                </c:pt>
                <c:pt idx="37">
                  <c:v>465</c:v>
                </c:pt>
                <c:pt idx="38">
                  <c:v>455</c:v>
                </c:pt>
                <c:pt idx="39">
                  <c:v>446</c:v>
                </c:pt>
                <c:pt idx="40">
                  <c:v>416</c:v>
                </c:pt>
                <c:pt idx="41">
                  <c:v>377.5</c:v>
                </c:pt>
                <c:pt idx="42">
                  <c:v>358</c:v>
                </c:pt>
                <c:pt idx="43">
                  <c:v>347</c:v>
                </c:pt>
                <c:pt idx="44">
                  <c:v>333.6</c:v>
                </c:pt>
                <c:pt idx="45">
                  <c:v>314.89999999999998</c:v>
                </c:pt>
              </c:numCache>
            </c:numRef>
          </c:yVal>
          <c:smooth val="1"/>
        </c:ser>
        <c:axId val="121497088"/>
        <c:axId val="121498624"/>
      </c:scatterChart>
      <c:valAx>
        <c:axId val="12148889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90816"/>
        <c:crosses val="autoZero"/>
        <c:crossBetween val="midCat"/>
      </c:valAx>
      <c:valAx>
        <c:axId val="121490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88896"/>
        <c:crosses val="autoZero"/>
        <c:crossBetween val="midCat"/>
      </c:valAx>
      <c:valAx>
        <c:axId val="121497088"/>
        <c:scaling>
          <c:orientation val="minMax"/>
        </c:scaling>
        <c:delete val="1"/>
        <c:axPos val="b"/>
        <c:numFmt formatCode="General" sourceLinked="1"/>
        <c:tickLblPos val="none"/>
        <c:crossAx val="121498624"/>
        <c:crosses val="autoZero"/>
        <c:crossBetween val="midCat"/>
      </c:valAx>
      <c:valAx>
        <c:axId val="1214986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970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83</c:v>
                </c:pt>
                <c:pt idx="2">
                  <c:v>80</c:v>
                </c:pt>
                <c:pt idx="3">
                  <c:v>77</c:v>
                </c:pt>
                <c:pt idx="4">
                  <c:v>74</c:v>
                </c:pt>
                <c:pt idx="5">
                  <c:v>74</c:v>
                </c:pt>
                <c:pt idx="6">
                  <c:v>83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30.3</c:v>
                </c:pt>
                <c:pt idx="1">
                  <c:v>75.5</c:v>
                </c:pt>
                <c:pt idx="2">
                  <c:v>133</c:v>
                </c:pt>
                <c:pt idx="3">
                  <c:v>179</c:v>
                </c:pt>
                <c:pt idx="4">
                  <c:v>220</c:v>
                </c:pt>
                <c:pt idx="5">
                  <c:v>285</c:v>
                </c:pt>
                <c:pt idx="6">
                  <c:v>330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165</c:v>
                </c:pt>
                <c:pt idx="1">
                  <c:v>209</c:v>
                </c:pt>
                <c:pt idx="2">
                  <c:v>244</c:v>
                </c:pt>
                <c:pt idx="3">
                  <c:v>250</c:v>
                </c:pt>
                <c:pt idx="4">
                  <c:v>245</c:v>
                </c:pt>
                <c:pt idx="5">
                  <c:v>280</c:v>
                </c:pt>
                <c:pt idx="6">
                  <c:v>275</c:v>
                </c:pt>
              </c:numCache>
            </c:numRef>
          </c:yVal>
        </c:ser>
        <c:axId val="122825728"/>
        <c:axId val="122832000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29.057500000000001</c:v>
                </c:pt>
                <c:pt idx="1">
                  <c:v>32.450000000000003</c:v>
                </c:pt>
                <c:pt idx="2">
                  <c:v>38.497500000000002</c:v>
                </c:pt>
                <c:pt idx="3">
                  <c:v>39.3825</c:v>
                </c:pt>
                <c:pt idx="4">
                  <c:v>40.267500000000005</c:v>
                </c:pt>
                <c:pt idx="5">
                  <c:v>40.267500000000005</c:v>
                </c:pt>
                <c:pt idx="6">
                  <c:v>27.14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5.5326542269611574</c:v>
                </c:pt>
                <c:pt idx="1">
                  <c:v>12.357197258187359</c:v>
                </c:pt>
                <c:pt idx="2">
                  <c:v>21.990194211728866</c:v>
                </c:pt>
                <c:pt idx="3">
                  <c:v>29.994287890327495</c:v>
                </c:pt>
                <c:pt idx="4">
                  <c:v>38.335396039603964</c:v>
                </c:pt>
                <c:pt idx="5">
                  <c:v>46.002475247524757</c:v>
                </c:pt>
                <c:pt idx="6">
                  <c:v>36.172886519421176</c:v>
                </c:pt>
              </c:numCache>
            </c:numRef>
          </c:yVal>
        </c:ser>
        <c:axId val="122839424"/>
        <c:axId val="122833536"/>
      </c:scatterChart>
      <c:valAx>
        <c:axId val="1228257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32000"/>
        <c:crosses val="autoZero"/>
        <c:crossBetween val="midCat"/>
      </c:valAx>
      <c:valAx>
        <c:axId val="12283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25728"/>
        <c:crosses val="autoZero"/>
        <c:crossBetween val="midCat"/>
      </c:valAx>
      <c:valAx>
        <c:axId val="122833536"/>
        <c:scaling>
          <c:orientation val="minMax"/>
        </c:scaling>
        <c:axPos val="r"/>
        <c:numFmt formatCode="0.0" sourceLinked="0"/>
        <c:tickLblPos val="nextTo"/>
        <c:crossAx val="122839424"/>
        <c:crosses val="max"/>
        <c:crossBetween val="midCat"/>
      </c:valAx>
      <c:valAx>
        <c:axId val="122839424"/>
        <c:scaling>
          <c:orientation val="minMax"/>
        </c:scaling>
        <c:delete val="1"/>
        <c:axPos val="b"/>
        <c:numFmt formatCode="General" sourceLinked="1"/>
        <c:tickLblPos val="none"/>
        <c:crossAx val="122833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83</c:v>
                </c:pt>
                <c:pt idx="2">
                  <c:v>80</c:v>
                </c:pt>
                <c:pt idx="3">
                  <c:v>77</c:v>
                </c:pt>
                <c:pt idx="4">
                  <c:v>74</c:v>
                </c:pt>
                <c:pt idx="5">
                  <c:v>74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30.3</c:v>
                </c:pt>
                <c:pt idx="1">
                  <c:v>75.5</c:v>
                </c:pt>
                <c:pt idx="2">
                  <c:v>133</c:v>
                </c:pt>
                <c:pt idx="3">
                  <c:v>179</c:v>
                </c:pt>
                <c:pt idx="4">
                  <c:v>220</c:v>
                </c:pt>
                <c:pt idx="5">
                  <c:v>285</c:v>
                </c:pt>
                <c:pt idx="6">
                  <c:v>330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165</c:v>
                </c:pt>
                <c:pt idx="1">
                  <c:v>209</c:v>
                </c:pt>
                <c:pt idx="2">
                  <c:v>244</c:v>
                </c:pt>
                <c:pt idx="3">
                  <c:v>250</c:v>
                </c:pt>
                <c:pt idx="4">
                  <c:v>245</c:v>
                </c:pt>
                <c:pt idx="5">
                  <c:v>280</c:v>
                </c:pt>
                <c:pt idx="6">
                  <c:v>275</c:v>
                </c:pt>
              </c:numCache>
            </c:numRef>
          </c:yVal>
        </c:ser>
        <c:axId val="126771584"/>
        <c:axId val="126773504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39.4</c:v>
                </c:pt>
                <c:pt idx="1">
                  <c:v>44</c:v>
                </c:pt>
                <c:pt idx="2">
                  <c:v>52.2</c:v>
                </c:pt>
                <c:pt idx="3">
                  <c:v>53.4</c:v>
                </c:pt>
                <c:pt idx="4">
                  <c:v>54.6</c:v>
                </c:pt>
                <c:pt idx="5">
                  <c:v>54.6</c:v>
                </c:pt>
                <c:pt idx="6">
                  <c:v>36.799999999999997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4.1443147154728095</c:v>
                </c:pt>
                <c:pt idx="1">
                  <c:v>9.2563374355737871</c:v>
                </c:pt>
                <c:pt idx="2">
                  <c:v>16.472073209214262</c:v>
                </c:pt>
                <c:pt idx="3">
                  <c:v>22.467655411801829</c:v>
                </c:pt>
                <c:pt idx="4">
                  <c:v>28.715683180814136</c:v>
                </c:pt>
                <c:pt idx="5">
                  <c:v>34.458819816976963</c:v>
                </c:pt>
                <c:pt idx="6">
                  <c:v>27.095824129588721</c:v>
                </c:pt>
              </c:numCache>
            </c:numRef>
          </c:yVal>
        </c:ser>
        <c:axId val="126817792"/>
        <c:axId val="126816256"/>
      </c:scatterChart>
      <c:valAx>
        <c:axId val="1267715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73504"/>
        <c:crosses val="autoZero"/>
        <c:crossBetween val="midCat"/>
      </c:valAx>
      <c:valAx>
        <c:axId val="126773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71584"/>
        <c:crosses val="autoZero"/>
        <c:crossBetween val="midCat"/>
      </c:valAx>
      <c:valAx>
        <c:axId val="126816256"/>
        <c:scaling>
          <c:orientation val="minMax"/>
        </c:scaling>
        <c:axPos val="r"/>
        <c:numFmt formatCode="0.0" sourceLinked="0"/>
        <c:tickLblPos val="nextTo"/>
        <c:crossAx val="126817792"/>
        <c:crosses val="max"/>
        <c:crossBetween val="midCat"/>
      </c:valAx>
      <c:valAx>
        <c:axId val="126817792"/>
        <c:scaling>
          <c:orientation val="minMax"/>
        </c:scaling>
        <c:delete val="1"/>
        <c:axPos val="b"/>
        <c:numFmt formatCode="General" sourceLinked="1"/>
        <c:tickLblPos val="none"/>
        <c:crossAx val="126816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8700672"/>
        <c:axId val="13871104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8714112"/>
        <c:axId val="138712576"/>
      </c:scatterChart>
      <c:valAx>
        <c:axId val="138700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11040"/>
        <c:crosses val="autoZero"/>
        <c:crossBetween val="midCat"/>
      </c:valAx>
      <c:valAx>
        <c:axId val="138711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00672"/>
        <c:crosses val="autoZero"/>
        <c:crossBetween val="midCat"/>
      </c:valAx>
      <c:valAx>
        <c:axId val="138712576"/>
        <c:scaling>
          <c:orientation val="minMax"/>
        </c:scaling>
        <c:axPos val="r"/>
        <c:numFmt formatCode="0.0" sourceLinked="0"/>
        <c:tickLblPos val="nextTo"/>
        <c:crossAx val="138714112"/>
        <c:crosses val="max"/>
        <c:crossBetween val="midCat"/>
      </c:valAx>
      <c:valAx>
        <c:axId val="138714112"/>
        <c:scaling>
          <c:orientation val="minMax"/>
        </c:scaling>
        <c:delete val="1"/>
        <c:axPos val="b"/>
        <c:numFmt formatCode="General" sourceLinked="1"/>
        <c:tickLblPos val="none"/>
        <c:crossAx val="1387125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8747904"/>
        <c:axId val="1387498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8757248"/>
        <c:axId val="138751360"/>
      </c:scatterChart>
      <c:valAx>
        <c:axId val="1387479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49824"/>
        <c:crosses val="autoZero"/>
        <c:crossBetween val="midCat"/>
      </c:valAx>
      <c:valAx>
        <c:axId val="1387498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47904"/>
        <c:crosses val="autoZero"/>
        <c:crossBetween val="midCat"/>
      </c:valAx>
      <c:valAx>
        <c:axId val="138751360"/>
        <c:scaling>
          <c:orientation val="minMax"/>
        </c:scaling>
        <c:axPos val="r"/>
        <c:numFmt formatCode="0.0" sourceLinked="0"/>
        <c:tickLblPos val="nextTo"/>
        <c:crossAx val="138757248"/>
        <c:crosses val="max"/>
        <c:crossBetween val="midCat"/>
      </c:valAx>
      <c:valAx>
        <c:axId val="138757248"/>
        <c:scaling>
          <c:orientation val="minMax"/>
        </c:scaling>
        <c:delete val="1"/>
        <c:axPos val="b"/>
        <c:numFmt formatCode="General" sourceLinked="1"/>
        <c:tickLblPos val="none"/>
        <c:crossAx val="138751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75</c:v>
                </c:pt>
                <c:pt idx="6">
                  <c:v>72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17.5</c:v>
                </c:pt>
                <c:pt idx="1">
                  <c:v>45</c:v>
                </c:pt>
                <c:pt idx="2">
                  <c:v>67</c:v>
                </c:pt>
                <c:pt idx="3">
                  <c:v>81</c:v>
                </c:pt>
                <c:pt idx="4">
                  <c:v>100</c:v>
                </c:pt>
                <c:pt idx="5">
                  <c:v>155</c:v>
                </c:pt>
                <c:pt idx="6">
                  <c:v>125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113</c:v>
                </c:pt>
                <c:pt idx="1">
                  <c:v>139</c:v>
                </c:pt>
                <c:pt idx="2">
                  <c:v>140</c:v>
                </c:pt>
                <c:pt idx="3">
                  <c:v>128</c:v>
                </c:pt>
                <c:pt idx="4">
                  <c:v>124</c:v>
                </c:pt>
                <c:pt idx="5">
                  <c:v>154</c:v>
                </c:pt>
                <c:pt idx="6">
                  <c:v>172</c:v>
                </c:pt>
              </c:numCache>
            </c:numRef>
          </c:yVal>
        </c:ser>
        <c:axId val="139097216"/>
        <c:axId val="139099136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14.602500000000001</c:v>
                </c:pt>
                <c:pt idx="1">
                  <c:v>18.732500000000002</c:v>
                </c:pt>
                <c:pt idx="2">
                  <c:v>18.732500000000002</c:v>
                </c:pt>
                <c:pt idx="3">
                  <c:v>16.225000000000001</c:v>
                </c:pt>
                <c:pt idx="4">
                  <c:v>16.225000000000001</c:v>
                </c:pt>
                <c:pt idx="5">
                  <c:v>16.225000000000001</c:v>
                </c:pt>
                <c:pt idx="6">
                  <c:v>14.307499999999999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2.7803693830921556</c:v>
                </c:pt>
                <c:pt idx="1">
                  <c:v>7.1334729626808837</c:v>
                </c:pt>
                <c:pt idx="2">
                  <c:v>10.700209444021327</c:v>
                </c:pt>
                <c:pt idx="3">
                  <c:v>12.357197258187359</c:v>
                </c:pt>
                <c:pt idx="4">
                  <c:v>15.446496572734196</c:v>
                </c:pt>
                <c:pt idx="5">
                  <c:v>18.53579588728104</c:v>
                </c:pt>
                <c:pt idx="6">
                  <c:v>19.069402132520946</c:v>
                </c:pt>
              </c:numCache>
            </c:numRef>
          </c:yVal>
        </c:ser>
        <c:axId val="139118848"/>
        <c:axId val="139117312"/>
      </c:scatterChart>
      <c:valAx>
        <c:axId val="1390972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99136"/>
        <c:crosses val="autoZero"/>
        <c:crossBetween val="midCat"/>
      </c:valAx>
      <c:valAx>
        <c:axId val="13909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97216"/>
        <c:crosses val="autoZero"/>
        <c:crossBetween val="midCat"/>
      </c:valAx>
      <c:valAx>
        <c:axId val="139117312"/>
        <c:scaling>
          <c:orientation val="minMax"/>
        </c:scaling>
        <c:axPos val="r"/>
        <c:numFmt formatCode="0.0" sourceLinked="0"/>
        <c:tickLblPos val="nextTo"/>
        <c:crossAx val="139118848"/>
        <c:crosses val="max"/>
        <c:crossBetween val="midCat"/>
      </c:valAx>
      <c:valAx>
        <c:axId val="139118848"/>
        <c:scaling>
          <c:orientation val="minMax"/>
        </c:scaling>
        <c:delete val="1"/>
        <c:axPos val="b"/>
        <c:numFmt formatCode="General" sourceLinked="1"/>
        <c:tickLblPos val="none"/>
        <c:crossAx val="139117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75</c:v>
                </c:pt>
                <c:pt idx="6">
                  <c:v>72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17.5</c:v>
                </c:pt>
                <c:pt idx="1">
                  <c:v>45</c:v>
                </c:pt>
                <c:pt idx="2">
                  <c:v>67</c:v>
                </c:pt>
                <c:pt idx="3">
                  <c:v>81</c:v>
                </c:pt>
                <c:pt idx="4">
                  <c:v>100</c:v>
                </c:pt>
                <c:pt idx="5">
                  <c:v>155</c:v>
                </c:pt>
                <c:pt idx="6">
                  <c:v>125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113</c:v>
                </c:pt>
                <c:pt idx="1">
                  <c:v>139</c:v>
                </c:pt>
                <c:pt idx="2">
                  <c:v>140</c:v>
                </c:pt>
                <c:pt idx="3">
                  <c:v>128</c:v>
                </c:pt>
                <c:pt idx="4">
                  <c:v>124</c:v>
                </c:pt>
                <c:pt idx="5">
                  <c:v>154</c:v>
                </c:pt>
                <c:pt idx="6">
                  <c:v>172</c:v>
                </c:pt>
              </c:numCache>
            </c:numRef>
          </c:yVal>
        </c:ser>
        <c:axId val="139172096"/>
        <c:axId val="139178368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19.8</c:v>
                </c:pt>
                <c:pt idx="1">
                  <c:v>25.4</c:v>
                </c:pt>
                <c:pt idx="2">
                  <c:v>25.4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19.399999999999999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2.0826759230041021</c:v>
                </c:pt>
                <c:pt idx="1">
                  <c:v>5.3434311559903227</c:v>
                </c:pt>
                <c:pt idx="2">
                  <c:v>8.0151467339854836</c:v>
                </c:pt>
                <c:pt idx="3">
                  <c:v>9.2563374355737871</c:v>
                </c:pt>
                <c:pt idx="4">
                  <c:v>11.570421794467235</c:v>
                </c:pt>
                <c:pt idx="5">
                  <c:v>13.884506153360682</c:v>
                </c:pt>
                <c:pt idx="6">
                  <c:v>14.284211633533186</c:v>
                </c:pt>
              </c:numCache>
            </c:numRef>
          </c:yVal>
        </c:ser>
        <c:axId val="139181440"/>
        <c:axId val="139179904"/>
      </c:scatterChart>
      <c:valAx>
        <c:axId val="1391720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78368"/>
        <c:crosses val="autoZero"/>
        <c:crossBetween val="midCat"/>
      </c:valAx>
      <c:valAx>
        <c:axId val="139178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72096"/>
        <c:crosses val="autoZero"/>
        <c:crossBetween val="midCat"/>
      </c:valAx>
      <c:valAx>
        <c:axId val="139179904"/>
        <c:scaling>
          <c:orientation val="minMax"/>
        </c:scaling>
        <c:axPos val="r"/>
        <c:numFmt formatCode="0.0" sourceLinked="0"/>
        <c:tickLblPos val="nextTo"/>
        <c:crossAx val="139181440"/>
        <c:crosses val="max"/>
        <c:crossBetween val="midCat"/>
      </c:valAx>
      <c:valAx>
        <c:axId val="139181440"/>
        <c:scaling>
          <c:orientation val="minMax"/>
        </c:scaling>
        <c:delete val="1"/>
        <c:axPos val="b"/>
        <c:numFmt formatCode="General" sourceLinked="1"/>
        <c:tickLblPos val="none"/>
        <c:crossAx val="1391799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28851" y="76189"/>
          <a:ext cx="459108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0.22549</cdr:y>
    </cdr:from>
    <cdr:to>
      <cdr:x>0.99555</cdr:x>
      <cdr:y>0.7647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3144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0.27667</cdr:x>
      <cdr:y>0</cdr:y>
    </cdr:from>
    <cdr:to>
      <cdr:x>0.84</cdr:x>
      <cdr:y>0.20098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71715" y="-9536"/>
          <a:ext cx="4829185" cy="1171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144 Volts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18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2000" b="1" baseline="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0.01797</cdr:y>
    </cdr:from>
    <cdr:to>
      <cdr:x>0.27222</cdr:x>
      <cdr:y>0.13071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1905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0.17811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0"/>
          <a:ext cx="4410123" cy="103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18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32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0.02288</cdr:y>
    </cdr:from>
    <cdr:to>
      <cdr:x>0.27333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8150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144 Volts/500 Amps</a:t>
          </a:r>
        </a:p>
      </cdr:txBody>
    </cdr:sp>
  </cdr:relSizeAnchor>
  <cdr:relSizeAnchor xmlns:cdr="http://schemas.openxmlformats.org/drawingml/2006/chartDrawing">
    <cdr:from>
      <cdr:x>0.96111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39125" y="1581139"/>
          <a:ext cx="3333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0.00445</cdr:x>
      <cdr:y>0.11601</cdr:y>
    </cdr:from>
    <cdr:to>
      <cdr:x>0.03223</cdr:x>
      <cdr:y>0.85294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19" y="676275"/>
          <a:ext cx="238144" cy="429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Horsepower/ Torque</a:t>
          </a:r>
          <a:r>
            <a:rPr lang="en-US" sz="1600" b="1" baseline="0"/>
            <a:t> (Ft. Lbs.)/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Volts/ 500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0.25445</cdr:x>
      <cdr:y>0.0049</cdr:y>
    </cdr:from>
    <cdr:to>
      <cdr:x>0.79334</cdr:x>
      <cdr:y>0.20261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1254" y="28564"/>
          <a:ext cx="4619634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0.97112</cdr:x>
      <cdr:y>0.2402</cdr:y>
    </cdr:from>
    <cdr:to>
      <cdr:x>1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53463" y="1400198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0.02124</cdr:y>
    </cdr:from>
    <cdr:to>
      <cdr:x>0.27222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0.18791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095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0.97001</cdr:x>
      <cdr:y>0.23203</cdr:y>
    </cdr:from>
    <cdr:to>
      <cdr:x>0.99889</cdr:x>
      <cdr:y>0.77124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82" y="1352549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0.02614</cdr:y>
    </cdr:from>
    <cdr:to>
      <cdr:x>0.27333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8150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4"/>
  <sheetViews>
    <sheetView workbookViewId="0">
      <pane ySplit="2" topLeftCell="A39" activePane="bottomLeft" state="frozen"/>
      <selection pane="bottomLeft" activeCell="A53" sqref="A5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 s="1">
        <v>145.921875</v>
      </c>
      <c r="B3">
        <v>48.1</v>
      </c>
      <c r="C3">
        <v>503.4</v>
      </c>
      <c r="D3">
        <v>78</v>
      </c>
      <c r="E3">
        <v>128</v>
      </c>
      <c r="F3" s="8">
        <f t="shared" ref="F3:F243" si="0">(D3*E3)/9507</f>
        <v>1.050173556326917</v>
      </c>
      <c r="G3" s="7">
        <f t="shared" ref="G3:G243" si="1">SUM(E3*0.7375)</f>
        <v>94.4</v>
      </c>
      <c r="H3" s="7">
        <f t="shared" ref="H3:H243" si="2">SUM(D3*G3)/5252</f>
        <v>1.4019801980198021</v>
      </c>
      <c r="I3" s="9"/>
      <c r="J3" s="5"/>
      <c r="L3" s="4"/>
      <c r="M3" s="4"/>
      <c r="N3" s="4"/>
    </row>
    <row r="4" spans="1:14" s="3" customFormat="1" ht="12.75" customHeight="1">
      <c r="A4" s="1">
        <v>145.921875</v>
      </c>
      <c r="B4">
        <v>47.5</v>
      </c>
      <c r="C4">
        <v>501.1</v>
      </c>
      <c r="D4">
        <v>85</v>
      </c>
      <c r="E4">
        <v>128</v>
      </c>
      <c r="F4" s="8">
        <f t="shared" ref="F4:F61" si="3">(D4*E4)/9507</f>
        <v>1.1444199011254865</v>
      </c>
      <c r="G4" s="7">
        <f t="shared" ref="G4:G61" si="4">SUM(E4*0.7375)</f>
        <v>94.4</v>
      </c>
      <c r="H4" s="7">
        <f t="shared" ref="H4:H61" si="5">SUM(D4*G4)/5252</f>
        <v>1.5277989337395279</v>
      </c>
      <c r="I4" s="9"/>
      <c r="J4" s="5"/>
      <c r="L4" s="4"/>
      <c r="M4" s="4"/>
      <c r="N4" s="4"/>
    </row>
    <row r="5" spans="1:14" s="3" customFormat="1" ht="12.75" customHeight="1">
      <c r="A5" s="1">
        <v>145.6875</v>
      </c>
      <c r="B5">
        <v>48</v>
      </c>
      <c r="C5">
        <v>498.1</v>
      </c>
      <c r="D5">
        <v>250</v>
      </c>
      <c r="E5">
        <v>126.8</v>
      </c>
      <c r="F5" s="8">
        <f t="shared" si="3"/>
        <v>3.3343851898601029</v>
      </c>
      <c r="G5" s="7">
        <f t="shared" si="4"/>
        <v>93.515000000000001</v>
      </c>
      <c r="H5" s="7">
        <f t="shared" si="5"/>
        <v>4.4513994668697636</v>
      </c>
      <c r="I5" s="9"/>
      <c r="J5" s="5"/>
      <c r="L5" s="4"/>
      <c r="M5" s="4"/>
      <c r="N5" s="4"/>
    </row>
    <row r="6" spans="1:14" s="3" customFormat="1" ht="12.75" customHeight="1">
      <c r="A6" s="1">
        <v>145.4375</v>
      </c>
      <c r="B6">
        <v>62.6</v>
      </c>
      <c r="C6">
        <v>505.9</v>
      </c>
      <c r="D6">
        <v>414</v>
      </c>
      <c r="E6">
        <v>124.4</v>
      </c>
      <c r="F6" s="8">
        <f t="shared" si="3"/>
        <v>5.4172294099084892</v>
      </c>
      <c r="G6" s="7">
        <f t="shared" si="4"/>
        <v>91.745000000000005</v>
      </c>
      <c r="H6" s="7">
        <f t="shared" si="5"/>
        <v>7.2319935262757049</v>
      </c>
      <c r="I6" s="9"/>
      <c r="J6" s="5"/>
      <c r="L6" s="4"/>
      <c r="M6" s="4"/>
      <c r="N6" s="4"/>
    </row>
    <row r="7" spans="1:14" s="3" customFormat="1" ht="12.75" customHeight="1">
      <c r="A7" s="1">
        <v>145.4375</v>
      </c>
      <c r="B7">
        <v>77.2</v>
      </c>
      <c r="C7">
        <v>502.1</v>
      </c>
      <c r="D7">
        <v>567</v>
      </c>
      <c r="E7">
        <v>123.2</v>
      </c>
      <c r="F7" s="8">
        <f t="shared" si="3"/>
        <v>7.3476806563584738</v>
      </c>
      <c r="G7" s="7">
        <f t="shared" si="4"/>
        <v>90.860000000000014</v>
      </c>
      <c r="H7" s="7">
        <f t="shared" si="5"/>
        <v>9.8091431835491267</v>
      </c>
      <c r="I7" s="9"/>
      <c r="J7" s="5"/>
      <c r="L7" s="4"/>
      <c r="M7" s="4"/>
      <c r="N7" s="4"/>
    </row>
    <row r="8" spans="1:14" s="3" customFormat="1" ht="12.75" customHeight="1">
      <c r="A8" s="1">
        <v>144.96875</v>
      </c>
      <c r="B8">
        <v>91.3</v>
      </c>
      <c r="C8">
        <v>498.3</v>
      </c>
      <c r="D8">
        <v>729</v>
      </c>
      <c r="E8">
        <v>123.2</v>
      </c>
      <c r="F8" s="8">
        <f t="shared" si="3"/>
        <v>9.4470179867466086</v>
      </c>
      <c r="G8" s="7">
        <f t="shared" si="4"/>
        <v>90.860000000000014</v>
      </c>
      <c r="H8" s="7">
        <f t="shared" si="5"/>
        <v>12.611755521706019</v>
      </c>
      <c r="I8" s="9"/>
      <c r="J8" s="5"/>
      <c r="L8" s="4"/>
      <c r="M8" s="4"/>
      <c r="N8" s="4"/>
    </row>
    <row r="9" spans="1:14" s="3" customFormat="1" ht="12.75" customHeight="1">
      <c r="A9" s="1">
        <v>144.484375</v>
      </c>
      <c r="B9">
        <v>106</v>
      </c>
      <c r="C9">
        <v>499.1</v>
      </c>
      <c r="D9">
        <v>892</v>
      </c>
      <c r="E9">
        <v>122</v>
      </c>
      <c r="F9" s="8">
        <f t="shared" si="3"/>
        <v>11.446723466919112</v>
      </c>
      <c r="G9" s="7">
        <f t="shared" si="4"/>
        <v>89.975000000000009</v>
      </c>
      <c r="H9" s="7">
        <f t="shared" si="5"/>
        <v>15.281359482102058</v>
      </c>
      <c r="I9" s="9"/>
      <c r="J9" s="5"/>
      <c r="L9" s="4"/>
      <c r="M9" s="4"/>
      <c r="N9" s="4"/>
    </row>
    <row r="10" spans="1:14" s="3" customFormat="1" ht="12.75" customHeight="1">
      <c r="A10" s="1">
        <v>144.25</v>
      </c>
      <c r="B10">
        <v>121</v>
      </c>
      <c r="C10">
        <v>499.5</v>
      </c>
      <c r="D10">
        <v>1047</v>
      </c>
      <c r="E10">
        <v>122</v>
      </c>
      <c r="F10" s="8">
        <f t="shared" si="3"/>
        <v>13.435784159040708</v>
      </c>
      <c r="G10" s="7">
        <f t="shared" si="4"/>
        <v>89.975000000000009</v>
      </c>
      <c r="H10" s="7">
        <f t="shared" si="5"/>
        <v>17.936752665651184</v>
      </c>
      <c r="I10" s="9"/>
      <c r="J10" s="5"/>
      <c r="L10" s="4"/>
      <c r="M10" s="4"/>
      <c r="N10" s="4"/>
    </row>
    <row r="11" spans="1:14" s="3" customFormat="1" ht="12.75" customHeight="1">
      <c r="A11" s="1">
        <v>143.765625</v>
      </c>
      <c r="B11">
        <v>135</v>
      </c>
      <c r="C11">
        <v>498.1</v>
      </c>
      <c r="D11">
        <v>1207</v>
      </c>
      <c r="E11">
        <v>122</v>
      </c>
      <c r="F11" s="8">
        <f t="shared" si="3"/>
        <v>15.489008099295257</v>
      </c>
      <c r="G11" s="7">
        <f t="shared" si="4"/>
        <v>89.975000000000009</v>
      </c>
      <c r="H11" s="7">
        <f t="shared" si="5"/>
        <v>20.677803693830924</v>
      </c>
      <c r="I11" s="9"/>
      <c r="J11" s="5"/>
      <c r="L11" s="4"/>
      <c r="M11" s="4"/>
      <c r="N11" s="4"/>
    </row>
    <row r="12" spans="1:14" s="3" customFormat="1" ht="12.75" customHeight="1">
      <c r="A12" s="1">
        <v>143.53125</v>
      </c>
      <c r="B12">
        <v>149.6</v>
      </c>
      <c r="C12">
        <v>494.6</v>
      </c>
      <c r="D12">
        <v>1372</v>
      </c>
      <c r="E12">
        <v>122</v>
      </c>
      <c r="F12" s="8">
        <f t="shared" si="3"/>
        <v>17.606395287682759</v>
      </c>
      <c r="G12" s="7">
        <f t="shared" si="4"/>
        <v>89.975000000000009</v>
      </c>
      <c r="H12" s="7">
        <f t="shared" si="5"/>
        <v>23.504512566641282</v>
      </c>
      <c r="I12" s="9"/>
      <c r="J12" s="5"/>
      <c r="L12" s="4"/>
      <c r="M12" s="4"/>
      <c r="N12" s="4"/>
    </row>
    <row r="13" spans="1:14" s="3" customFormat="1" ht="12.75" customHeight="1">
      <c r="A13" s="1">
        <v>143.296875</v>
      </c>
      <c r="B13">
        <v>165.1</v>
      </c>
      <c r="C13">
        <v>495.1</v>
      </c>
      <c r="D13">
        <v>1528</v>
      </c>
      <c r="E13">
        <v>121</v>
      </c>
      <c r="F13" s="8">
        <f t="shared" si="3"/>
        <v>19.447564952140528</v>
      </c>
      <c r="G13" s="7">
        <f t="shared" si="4"/>
        <v>89.237500000000011</v>
      </c>
      <c r="H13" s="7">
        <f t="shared" si="5"/>
        <v>25.96247143945164</v>
      </c>
      <c r="I13" s="9"/>
      <c r="J13" s="5"/>
      <c r="L13" s="4"/>
      <c r="M13" s="4"/>
      <c r="N13" s="4"/>
    </row>
    <row r="14" spans="1:14" s="3" customFormat="1" ht="12.75" customHeight="1">
      <c r="A14" s="1">
        <v>142.8125</v>
      </c>
      <c r="B14">
        <v>179.7</v>
      </c>
      <c r="C14">
        <v>497.5</v>
      </c>
      <c r="D14">
        <v>1688</v>
      </c>
      <c r="E14">
        <v>121</v>
      </c>
      <c r="F14" s="8">
        <f t="shared" si="3"/>
        <v>21.483959187966761</v>
      </c>
      <c r="G14" s="7">
        <f t="shared" si="4"/>
        <v>89.237500000000011</v>
      </c>
      <c r="H14" s="7">
        <f t="shared" si="5"/>
        <v>28.681054836252862</v>
      </c>
      <c r="I14" s="9"/>
      <c r="J14" s="5"/>
      <c r="L14" s="4"/>
      <c r="M14" s="4"/>
      <c r="N14" s="4"/>
    </row>
    <row r="15" spans="1:14" s="3" customFormat="1" ht="12.75" customHeight="1">
      <c r="A15" s="1">
        <v>142.578125</v>
      </c>
      <c r="B15">
        <v>194.4</v>
      </c>
      <c r="C15">
        <v>496.1</v>
      </c>
      <c r="D15">
        <v>1848</v>
      </c>
      <c r="E15">
        <v>121</v>
      </c>
      <c r="F15" s="8">
        <f t="shared" si="3"/>
        <v>23.520353423792994</v>
      </c>
      <c r="G15" s="7">
        <f t="shared" si="4"/>
        <v>89.237500000000011</v>
      </c>
      <c r="H15" s="7">
        <f t="shared" si="5"/>
        <v>31.39963823305408</v>
      </c>
      <c r="I15" s="9"/>
      <c r="J15" s="5"/>
      <c r="L15" s="4"/>
      <c r="M15" s="4"/>
      <c r="N15" s="4"/>
    </row>
    <row r="16" spans="1:14" s="3" customFormat="1" ht="12.75" customHeight="1">
      <c r="A16" s="1">
        <v>142.328125</v>
      </c>
      <c r="B16">
        <v>209.5</v>
      </c>
      <c r="C16">
        <v>492.4</v>
      </c>
      <c r="D16">
        <v>2006</v>
      </c>
      <c r="E16">
        <v>121</v>
      </c>
      <c r="F16" s="8">
        <f t="shared" si="3"/>
        <v>25.5312927316714</v>
      </c>
      <c r="G16" s="7">
        <f t="shared" si="4"/>
        <v>89.237500000000011</v>
      </c>
      <c r="H16" s="7">
        <f t="shared" si="5"/>
        <v>34.084239337395282</v>
      </c>
      <c r="I16" s="9"/>
      <c r="J16" s="5"/>
      <c r="L16" s="4"/>
      <c r="M16" s="4"/>
      <c r="N16" s="4"/>
    </row>
    <row r="17" spans="1:14" s="3" customFormat="1" ht="12.75" customHeight="1">
      <c r="A17" s="1">
        <v>141.859375</v>
      </c>
      <c r="B17">
        <v>225.1</v>
      </c>
      <c r="C17">
        <v>496.6</v>
      </c>
      <c r="D17">
        <v>2169</v>
      </c>
      <c r="E17">
        <v>121</v>
      </c>
      <c r="F17" s="8">
        <f t="shared" si="3"/>
        <v>27.605869359419376</v>
      </c>
      <c r="G17" s="7">
        <f t="shared" si="4"/>
        <v>89.237500000000011</v>
      </c>
      <c r="H17" s="7">
        <f t="shared" si="5"/>
        <v>36.853796172886518</v>
      </c>
      <c r="I17" s="9"/>
      <c r="J17" s="5"/>
      <c r="L17" s="4"/>
      <c r="M17" s="4"/>
      <c r="N17" s="4"/>
    </row>
    <row r="18" spans="1:14" s="3" customFormat="1" ht="12.75" customHeight="1">
      <c r="A18" s="1">
        <v>141.609375</v>
      </c>
      <c r="B18">
        <v>239.8</v>
      </c>
      <c r="C18">
        <v>502.7</v>
      </c>
      <c r="D18">
        <v>2328</v>
      </c>
      <c r="E18">
        <v>121</v>
      </c>
      <c r="F18" s="8">
        <f t="shared" si="3"/>
        <v>29.629536131271696</v>
      </c>
      <c r="G18" s="7">
        <f t="shared" si="4"/>
        <v>89.237500000000011</v>
      </c>
      <c r="H18" s="7">
        <f t="shared" si="5"/>
        <v>39.555388423457735</v>
      </c>
      <c r="I18" s="9"/>
      <c r="J18" s="5"/>
      <c r="L18" s="4"/>
      <c r="M18" s="4"/>
      <c r="N18" s="4"/>
    </row>
    <row r="19" spans="1:14" s="3" customFormat="1" ht="12.75" customHeight="1">
      <c r="A19" s="1">
        <v>141.375</v>
      </c>
      <c r="B19">
        <v>255.3</v>
      </c>
      <c r="C19">
        <v>497</v>
      </c>
      <c r="D19">
        <v>2487</v>
      </c>
      <c r="E19">
        <v>121</v>
      </c>
      <c r="F19" s="8">
        <f t="shared" si="3"/>
        <v>31.653202903124015</v>
      </c>
      <c r="G19" s="7">
        <f t="shared" si="4"/>
        <v>89.237500000000011</v>
      </c>
      <c r="H19" s="7">
        <f t="shared" si="5"/>
        <v>42.256980674028945</v>
      </c>
      <c r="I19" s="9"/>
      <c r="J19" s="5"/>
      <c r="L19" s="4"/>
      <c r="M19" s="4"/>
      <c r="N19" s="4"/>
    </row>
    <row r="20" spans="1:14" s="3" customFormat="1" ht="12.75" customHeight="1">
      <c r="A20" s="1">
        <v>141.140625</v>
      </c>
      <c r="B20">
        <v>270.39999999999998</v>
      </c>
      <c r="C20">
        <v>497.4</v>
      </c>
      <c r="D20">
        <v>2649</v>
      </c>
      <c r="E20">
        <v>121</v>
      </c>
      <c r="F20" s="8">
        <f t="shared" si="3"/>
        <v>33.715052066898075</v>
      </c>
      <c r="G20" s="7">
        <f t="shared" si="4"/>
        <v>89.237500000000011</v>
      </c>
      <c r="H20" s="7">
        <f t="shared" si="5"/>
        <v>45.009546363290184</v>
      </c>
      <c r="I20" s="9"/>
      <c r="J20" s="5"/>
      <c r="L20" s="4"/>
      <c r="M20" s="4"/>
      <c r="N20" s="4"/>
    </row>
    <row r="21" spans="1:14" s="3" customFormat="1" ht="12.75" customHeight="1">
      <c r="A21" s="1">
        <v>140.65625</v>
      </c>
      <c r="B21">
        <v>286.10000000000002</v>
      </c>
      <c r="C21">
        <v>497.5</v>
      </c>
      <c r="D21">
        <v>2807</v>
      </c>
      <c r="E21">
        <v>121</v>
      </c>
      <c r="F21" s="8">
        <f t="shared" si="3"/>
        <v>35.725991374776477</v>
      </c>
      <c r="G21" s="7">
        <f t="shared" si="4"/>
        <v>89.237500000000011</v>
      </c>
      <c r="H21" s="7">
        <f t="shared" si="5"/>
        <v>47.694147467631382</v>
      </c>
      <c r="I21" s="9"/>
      <c r="J21" s="5"/>
      <c r="L21" s="4"/>
      <c r="M21" s="4"/>
      <c r="N21" s="4"/>
    </row>
    <row r="22" spans="1:14" s="3" customFormat="1" ht="12.75" customHeight="1">
      <c r="A22" s="1">
        <v>140.65625</v>
      </c>
      <c r="B22">
        <v>301.8</v>
      </c>
      <c r="C22">
        <v>500.7</v>
      </c>
      <c r="D22">
        <v>2969</v>
      </c>
      <c r="E22">
        <v>121</v>
      </c>
      <c r="F22" s="8">
        <f t="shared" si="3"/>
        <v>37.78784053855054</v>
      </c>
      <c r="G22" s="7">
        <f t="shared" si="4"/>
        <v>89.237500000000011</v>
      </c>
      <c r="H22" s="7">
        <f t="shared" si="5"/>
        <v>50.446713156892613</v>
      </c>
      <c r="I22" s="9"/>
      <c r="J22" s="5"/>
      <c r="L22" s="4"/>
      <c r="M22" s="4"/>
      <c r="N22" s="4"/>
    </row>
    <row r="23" spans="1:14" s="3" customFormat="1" ht="12.75" customHeight="1">
      <c r="A23" s="1">
        <v>139.46875</v>
      </c>
      <c r="B23">
        <v>317.60000000000002</v>
      </c>
      <c r="C23">
        <v>498.1</v>
      </c>
      <c r="D23">
        <v>3126</v>
      </c>
      <c r="E23">
        <v>121</v>
      </c>
      <c r="F23" s="8">
        <f t="shared" si="3"/>
        <v>39.786052382455033</v>
      </c>
      <c r="G23" s="7">
        <f t="shared" si="4"/>
        <v>89.237500000000011</v>
      </c>
      <c r="H23" s="7">
        <f t="shared" si="5"/>
        <v>53.11432311500382</v>
      </c>
      <c r="I23" s="9"/>
      <c r="J23" s="5"/>
      <c r="L23" s="4"/>
      <c r="M23" s="4"/>
      <c r="N23" s="4"/>
    </row>
    <row r="24" spans="1:14" s="3" customFormat="1" ht="12.75" customHeight="1">
      <c r="A24" s="1">
        <v>139.9375</v>
      </c>
      <c r="B24">
        <v>332.8</v>
      </c>
      <c r="C24">
        <v>501.4</v>
      </c>
      <c r="D24">
        <v>3285</v>
      </c>
      <c r="E24">
        <v>121</v>
      </c>
      <c r="F24" s="8">
        <f t="shared" si="3"/>
        <v>41.809719154307352</v>
      </c>
      <c r="G24" s="7">
        <f t="shared" si="4"/>
        <v>89.237500000000011</v>
      </c>
      <c r="H24" s="7">
        <f t="shared" si="5"/>
        <v>55.81591536557503</v>
      </c>
      <c r="I24" s="9"/>
      <c r="J24" s="5"/>
      <c r="L24" s="4"/>
      <c r="M24" s="4"/>
      <c r="N24" s="4"/>
    </row>
    <row r="25" spans="1:14" s="3" customFormat="1" ht="12.75" customHeight="1">
      <c r="A25" s="1">
        <v>138.75</v>
      </c>
      <c r="B25">
        <v>348.7</v>
      </c>
      <c r="C25">
        <v>505.2</v>
      </c>
      <c r="D25">
        <v>3449</v>
      </c>
      <c r="E25">
        <v>121</v>
      </c>
      <c r="F25" s="8">
        <f t="shared" si="3"/>
        <v>43.897023246029242</v>
      </c>
      <c r="G25" s="7">
        <f t="shared" si="4"/>
        <v>89.237500000000011</v>
      </c>
      <c r="H25" s="7">
        <f t="shared" si="5"/>
        <v>58.602463347296272</v>
      </c>
      <c r="I25" s="9"/>
      <c r="J25" s="5"/>
      <c r="L25" s="4"/>
      <c r="M25" s="4"/>
      <c r="N25" s="4"/>
    </row>
    <row r="26" spans="1:14" s="3" customFormat="1" ht="12.75" customHeight="1">
      <c r="A26" s="1">
        <v>138.984375</v>
      </c>
      <c r="B26">
        <v>366.2</v>
      </c>
      <c r="C26">
        <v>498.6</v>
      </c>
      <c r="D26">
        <v>3606</v>
      </c>
      <c r="E26">
        <v>121</v>
      </c>
      <c r="F26" s="8">
        <f t="shared" si="3"/>
        <v>45.895235089933735</v>
      </c>
      <c r="G26" s="7">
        <f t="shared" si="4"/>
        <v>89.237500000000011</v>
      </c>
      <c r="H26" s="7">
        <f t="shared" si="5"/>
        <v>61.270073305407472</v>
      </c>
      <c r="I26" s="9"/>
      <c r="J26" s="5"/>
      <c r="L26" s="4"/>
      <c r="M26" s="4"/>
      <c r="N26" s="4"/>
    </row>
    <row r="27" spans="1:14" s="3" customFormat="1" ht="12.75" customHeight="1">
      <c r="A27" s="1">
        <v>138.265625</v>
      </c>
      <c r="B27">
        <v>381.7</v>
      </c>
      <c r="C27">
        <v>512</v>
      </c>
      <c r="D27">
        <v>3769</v>
      </c>
      <c r="E27">
        <v>121</v>
      </c>
      <c r="F27" s="8">
        <f t="shared" si="3"/>
        <v>47.969811717681708</v>
      </c>
      <c r="G27" s="7">
        <f t="shared" si="4"/>
        <v>89.237500000000011</v>
      </c>
      <c r="H27" s="7">
        <f t="shared" si="5"/>
        <v>64.039630140898723</v>
      </c>
      <c r="I27" s="9"/>
      <c r="J27" s="5"/>
      <c r="L27" s="4"/>
      <c r="M27" s="4"/>
      <c r="N27" s="4"/>
    </row>
    <row r="28" spans="1:14" s="3" customFormat="1" ht="12.75" customHeight="1">
      <c r="A28" s="1">
        <v>138.265625</v>
      </c>
      <c r="B28">
        <v>397.1</v>
      </c>
      <c r="C28">
        <v>497</v>
      </c>
      <c r="D28">
        <v>3927</v>
      </c>
      <c r="E28">
        <v>121</v>
      </c>
      <c r="F28" s="8">
        <f t="shared" si="3"/>
        <v>49.98075102556011</v>
      </c>
      <c r="G28" s="7">
        <f t="shared" si="4"/>
        <v>89.237500000000011</v>
      </c>
      <c r="H28" s="7">
        <f t="shared" si="5"/>
        <v>66.72423124523992</v>
      </c>
      <c r="I28" s="9"/>
      <c r="J28" s="5"/>
      <c r="L28" s="4"/>
      <c r="M28" s="4"/>
      <c r="N28" s="4"/>
    </row>
    <row r="29" spans="1:14" s="3" customFormat="1" ht="12.75" customHeight="1">
      <c r="A29" s="1">
        <v>137.546875</v>
      </c>
      <c r="B29">
        <v>413.2</v>
      </c>
      <c r="C29">
        <v>500.8</v>
      </c>
      <c r="D29">
        <v>4094</v>
      </c>
      <c r="E29">
        <v>121</v>
      </c>
      <c r="F29" s="8">
        <f t="shared" si="3"/>
        <v>52.106237509203744</v>
      </c>
      <c r="G29" s="7">
        <f t="shared" si="4"/>
        <v>89.237500000000011</v>
      </c>
      <c r="H29" s="7">
        <f t="shared" si="5"/>
        <v>69.561752665651198</v>
      </c>
      <c r="I29" s="9"/>
      <c r="J29" s="5"/>
      <c r="L29" s="4"/>
      <c r="M29" s="4"/>
      <c r="N29" s="4"/>
    </row>
    <row r="30" spans="1:14" s="3" customFormat="1" ht="12.75" customHeight="1">
      <c r="A30" s="1">
        <v>137.3125</v>
      </c>
      <c r="B30">
        <v>430.3</v>
      </c>
      <c r="C30">
        <v>497.3</v>
      </c>
      <c r="D30">
        <v>4246</v>
      </c>
      <c r="E30">
        <v>119.8</v>
      </c>
      <c r="F30" s="8">
        <f t="shared" si="3"/>
        <v>53.504870095718942</v>
      </c>
      <c r="G30" s="7">
        <f t="shared" si="4"/>
        <v>88.352500000000006</v>
      </c>
      <c r="H30" s="7">
        <f t="shared" si="5"/>
        <v>71.428925171363289</v>
      </c>
      <c r="I30" s="9"/>
      <c r="J30" s="5"/>
      <c r="L30" s="4"/>
      <c r="M30" s="4"/>
      <c r="N30" s="4"/>
    </row>
    <row r="31" spans="1:14" s="3" customFormat="1" ht="12.75" customHeight="1">
      <c r="A31" s="1">
        <v>136.359375</v>
      </c>
      <c r="B31">
        <v>446.8</v>
      </c>
      <c r="C31">
        <v>492.2</v>
      </c>
      <c r="D31">
        <v>4433</v>
      </c>
      <c r="E31">
        <v>119.8</v>
      </c>
      <c r="F31" s="8">
        <f t="shared" si="3"/>
        <v>55.861302198380145</v>
      </c>
      <c r="G31" s="7">
        <f t="shared" si="4"/>
        <v>88.352500000000006</v>
      </c>
      <c r="H31" s="7">
        <f t="shared" si="5"/>
        <v>74.574758663366339</v>
      </c>
      <c r="I31" s="9"/>
      <c r="J31" s="5"/>
      <c r="L31" s="4"/>
      <c r="M31" s="4"/>
      <c r="N31" s="4"/>
    </row>
    <row r="32" spans="1:14" s="3" customFormat="1" ht="12.75" customHeight="1">
      <c r="A32" s="1">
        <v>136.109375</v>
      </c>
      <c r="B32">
        <v>459</v>
      </c>
      <c r="C32">
        <v>499.4</v>
      </c>
      <c r="D32">
        <v>4601</v>
      </c>
      <c r="E32">
        <v>119.8</v>
      </c>
      <c r="F32" s="8">
        <f t="shared" si="3"/>
        <v>57.978310718418001</v>
      </c>
      <c r="G32" s="7">
        <f t="shared" si="4"/>
        <v>88.352500000000006</v>
      </c>
      <c r="H32" s="7">
        <f t="shared" si="5"/>
        <v>77.400962014470679</v>
      </c>
      <c r="I32" s="9"/>
      <c r="J32" s="5"/>
      <c r="L32" s="4"/>
      <c r="M32" s="4"/>
      <c r="N32" s="4"/>
    </row>
    <row r="33" spans="1:14" s="3" customFormat="1" ht="12.75" customHeight="1">
      <c r="A33" s="1">
        <v>135.390625</v>
      </c>
      <c r="B33">
        <v>485</v>
      </c>
      <c r="C33">
        <v>489.7</v>
      </c>
      <c r="D33">
        <v>4909</v>
      </c>
      <c r="E33">
        <v>119.8</v>
      </c>
      <c r="F33" s="8">
        <f t="shared" si="3"/>
        <v>61.859493005154093</v>
      </c>
      <c r="G33" s="7">
        <f t="shared" si="4"/>
        <v>88.352500000000006</v>
      </c>
      <c r="H33" s="7">
        <f t="shared" si="5"/>
        <v>82.582334824828649</v>
      </c>
      <c r="I33" s="9"/>
      <c r="J33" s="5"/>
      <c r="L33" s="4"/>
      <c r="M33" s="4"/>
      <c r="N33" s="4"/>
    </row>
    <row r="34" spans="1:14" s="3" customFormat="1" ht="12.75" customHeight="1">
      <c r="A34" s="1">
        <v>133.71875</v>
      </c>
      <c r="B34">
        <v>492</v>
      </c>
      <c r="C34">
        <v>487.2</v>
      </c>
      <c r="D34">
        <v>5068</v>
      </c>
      <c r="E34">
        <v>115</v>
      </c>
      <c r="F34" s="8">
        <f t="shared" si="3"/>
        <v>61.304302093194487</v>
      </c>
      <c r="G34" s="7">
        <f t="shared" si="4"/>
        <v>84.8125</v>
      </c>
      <c r="H34" s="7">
        <f t="shared" si="5"/>
        <v>81.84115575019041</v>
      </c>
      <c r="I34" s="9"/>
      <c r="J34" s="5"/>
      <c r="L34" s="4"/>
      <c r="M34" s="4"/>
      <c r="N34" s="4"/>
    </row>
    <row r="35" spans="1:14" s="3" customFormat="1" ht="12.75" customHeight="1">
      <c r="A35" s="1">
        <v>134.921875</v>
      </c>
      <c r="B35">
        <v>498</v>
      </c>
      <c r="C35">
        <v>485.3</v>
      </c>
      <c r="D35">
        <v>5233</v>
      </c>
      <c r="E35">
        <v>109</v>
      </c>
      <c r="F35" s="8">
        <f t="shared" si="3"/>
        <v>59.997580729988428</v>
      </c>
      <c r="G35" s="7">
        <f t="shared" si="4"/>
        <v>80.387500000000003</v>
      </c>
      <c r="H35" s="7">
        <f t="shared" si="5"/>
        <v>80.096684596344261</v>
      </c>
      <c r="I35" s="9"/>
      <c r="J35" s="5"/>
      <c r="L35" s="4"/>
      <c r="M35" s="4"/>
      <c r="N35" s="4"/>
    </row>
    <row r="36" spans="1:14" s="3" customFormat="1" ht="12.75" customHeight="1">
      <c r="A36" s="1">
        <v>131.5625</v>
      </c>
      <c r="B36">
        <v>500</v>
      </c>
      <c r="C36">
        <v>475.3</v>
      </c>
      <c r="D36">
        <v>5373</v>
      </c>
      <c r="E36">
        <v>105.6</v>
      </c>
      <c r="F36" s="8">
        <f t="shared" si="3"/>
        <v>59.681161249605545</v>
      </c>
      <c r="G36" s="7">
        <f t="shared" si="4"/>
        <v>77.88</v>
      </c>
      <c r="H36" s="7">
        <f t="shared" si="5"/>
        <v>79.674265041888802</v>
      </c>
      <c r="I36" s="9"/>
      <c r="J36" s="5"/>
      <c r="L36" s="4"/>
      <c r="M36" s="4"/>
      <c r="N36" s="4"/>
    </row>
    <row r="37" spans="1:14" s="3" customFormat="1" ht="12.75" customHeight="1">
      <c r="A37" s="1">
        <v>132.046875</v>
      </c>
      <c r="B37">
        <v>497</v>
      </c>
      <c r="C37">
        <v>482</v>
      </c>
      <c r="D37">
        <v>5538</v>
      </c>
      <c r="E37">
        <v>100.8</v>
      </c>
      <c r="F37" s="8">
        <f t="shared" si="3"/>
        <v>58.71782896812875</v>
      </c>
      <c r="G37" s="7">
        <f t="shared" si="4"/>
        <v>74.34</v>
      </c>
      <c r="H37" s="7">
        <f t="shared" si="5"/>
        <v>78.388217821782192</v>
      </c>
      <c r="I37" s="9"/>
      <c r="J37" s="5"/>
      <c r="L37" s="4"/>
      <c r="M37" s="4"/>
      <c r="N37" s="4"/>
    </row>
    <row r="38" spans="1:14" s="3" customFormat="1" ht="12.75" customHeight="1">
      <c r="A38" s="1">
        <v>133.12</v>
      </c>
      <c r="B38">
        <v>485</v>
      </c>
      <c r="C38">
        <v>454.9</v>
      </c>
      <c r="D38">
        <v>5699</v>
      </c>
      <c r="E38">
        <v>96</v>
      </c>
      <c r="F38" s="8">
        <f t="shared" si="3"/>
        <v>57.547491322183653</v>
      </c>
      <c r="G38" s="7">
        <f t="shared" si="4"/>
        <v>70.800000000000011</v>
      </c>
      <c r="H38" s="7">
        <f t="shared" si="5"/>
        <v>76.825818735719736</v>
      </c>
      <c r="I38" s="9"/>
      <c r="J38" s="5"/>
      <c r="L38" s="4"/>
      <c r="M38" s="4"/>
      <c r="N38" s="4"/>
    </row>
    <row r="39" spans="1:14" s="3" customFormat="1" ht="12.75" customHeight="1">
      <c r="A39" s="1">
        <v>131.5625</v>
      </c>
      <c r="B39">
        <v>475</v>
      </c>
      <c r="C39">
        <v>459.7</v>
      </c>
      <c r="D39">
        <v>5823</v>
      </c>
      <c r="E39">
        <v>91.4</v>
      </c>
      <c r="F39" s="8">
        <f t="shared" si="3"/>
        <v>55.982139476175455</v>
      </c>
      <c r="G39" s="7">
        <f t="shared" si="4"/>
        <v>67.407500000000013</v>
      </c>
      <c r="H39" s="7">
        <f t="shared" si="5"/>
        <v>74.736076256664134</v>
      </c>
      <c r="I39" s="9"/>
      <c r="J39" s="5"/>
      <c r="L39" s="4"/>
      <c r="M39" s="4"/>
      <c r="N39" s="4"/>
    </row>
    <row r="40" spans="1:14" s="3" customFormat="1" ht="12.75" customHeight="1">
      <c r="A40" s="1">
        <v>132.65</v>
      </c>
      <c r="B40">
        <v>465</v>
      </c>
      <c r="C40">
        <v>443.6</v>
      </c>
      <c r="D40">
        <v>5987</v>
      </c>
      <c r="E40">
        <v>86.6</v>
      </c>
      <c r="F40" s="8">
        <f t="shared" si="3"/>
        <v>54.536047123172395</v>
      </c>
      <c r="G40" s="7">
        <f t="shared" si="4"/>
        <v>63.8675</v>
      </c>
      <c r="H40" s="7">
        <f t="shared" si="5"/>
        <v>72.805545030464586</v>
      </c>
      <c r="I40" s="9"/>
      <c r="J40" s="5"/>
      <c r="L40" s="4"/>
      <c r="M40" s="4"/>
      <c r="N40" s="4"/>
    </row>
    <row r="41" spans="1:14" s="3" customFormat="1" ht="12.75" customHeight="1">
      <c r="A41" s="1">
        <v>131.84</v>
      </c>
      <c r="B41">
        <v>455</v>
      </c>
      <c r="C41">
        <v>461.6</v>
      </c>
      <c r="D41">
        <v>6151</v>
      </c>
      <c r="E41">
        <v>81.8</v>
      </c>
      <c r="F41" s="8">
        <f t="shared" si="3"/>
        <v>52.924350478594718</v>
      </c>
      <c r="G41" s="7">
        <f t="shared" si="4"/>
        <v>60.327500000000001</v>
      </c>
      <c r="H41" s="7">
        <f t="shared" si="5"/>
        <v>70.653932311500384</v>
      </c>
      <c r="I41" s="9"/>
      <c r="J41" s="5"/>
      <c r="L41" s="4"/>
      <c r="M41" s="4"/>
      <c r="N41" s="4"/>
    </row>
    <row r="42" spans="1:14" s="3" customFormat="1" ht="11.25" customHeight="1">
      <c r="A42" s="1">
        <v>131.5625</v>
      </c>
      <c r="B42">
        <v>446</v>
      </c>
      <c r="C42">
        <v>433.5</v>
      </c>
      <c r="D42">
        <v>6302</v>
      </c>
      <c r="E42">
        <v>78.2</v>
      </c>
      <c r="F42" s="8">
        <f t="shared" si="3"/>
        <v>51.837214683917118</v>
      </c>
      <c r="G42" s="7">
        <f t="shared" si="4"/>
        <v>57.672500000000007</v>
      </c>
      <c r="H42" s="7">
        <f t="shared" si="5"/>
        <v>69.202607578065511</v>
      </c>
      <c r="I42" s="9"/>
      <c r="J42" s="5"/>
      <c r="L42" s="4"/>
      <c r="M42" s="4"/>
      <c r="N42" s="4"/>
    </row>
    <row r="43" spans="1:14" s="3" customFormat="1" ht="12.75" customHeight="1">
      <c r="A43" s="1">
        <v>127.734375</v>
      </c>
      <c r="B43">
        <v>416</v>
      </c>
      <c r="C43">
        <v>434</v>
      </c>
      <c r="D43">
        <v>6792</v>
      </c>
      <c r="E43">
        <v>68.8</v>
      </c>
      <c r="F43" s="8">
        <f t="shared" si="3"/>
        <v>49.152161565162508</v>
      </c>
      <c r="G43" s="7">
        <f t="shared" si="4"/>
        <v>50.74</v>
      </c>
      <c r="H43" s="7">
        <f t="shared" si="5"/>
        <v>65.618065498857575</v>
      </c>
      <c r="I43" s="9"/>
      <c r="J43" s="5"/>
      <c r="L43" s="4"/>
      <c r="M43" s="4"/>
      <c r="N43" s="4"/>
    </row>
    <row r="44" spans="1:14" s="3" customFormat="1" ht="12.75" customHeight="1">
      <c r="A44" s="1">
        <v>126.25</v>
      </c>
      <c r="B44">
        <v>377.5</v>
      </c>
      <c r="C44">
        <v>404.5</v>
      </c>
      <c r="D44">
        <v>7253</v>
      </c>
      <c r="E44">
        <v>58.2</v>
      </c>
      <c r="F44" s="8">
        <f t="shared" si="3"/>
        <v>44.401451562006947</v>
      </c>
      <c r="G44" s="7">
        <f t="shared" si="4"/>
        <v>42.922500000000007</v>
      </c>
      <c r="H44" s="7">
        <f t="shared" si="5"/>
        <v>59.275874428789045</v>
      </c>
      <c r="I44" s="9"/>
      <c r="J44" s="5"/>
      <c r="L44" s="4"/>
      <c r="M44" s="4"/>
      <c r="N44" s="4"/>
    </row>
    <row r="45" spans="1:14" s="3" customFormat="1" ht="12.75" customHeight="1">
      <c r="A45" s="1">
        <v>125.109375</v>
      </c>
      <c r="B45">
        <v>358</v>
      </c>
      <c r="C45">
        <v>413.3</v>
      </c>
      <c r="D45">
        <v>7577</v>
      </c>
      <c r="E45">
        <v>52.2</v>
      </c>
      <c r="F45" s="8">
        <f t="shared" si="3"/>
        <v>41.602966235405496</v>
      </c>
      <c r="G45" s="7">
        <f t="shared" si="4"/>
        <v>38.497500000000002</v>
      </c>
      <c r="H45" s="7">
        <f t="shared" si="5"/>
        <v>55.539900514089872</v>
      </c>
      <c r="I45" s="9"/>
      <c r="J45" s="5"/>
      <c r="L45" s="4"/>
      <c r="M45" s="4"/>
      <c r="N45" s="4"/>
    </row>
    <row r="46" spans="1:14" s="3" customFormat="1" ht="12.75" customHeight="1">
      <c r="A46" s="1">
        <v>127.265625</v>
      </c>
      <c r="B46">
        <v>347</v>
      </c>
      <c r="C46">
        <v>377</v>
      </c>
      <c r="D46">
        <v>7745</v>
      </c>
      <c r="E46">
        <v>49.8</v>
      </c>
      <c r="F46" s="8">
        <f t="shared" si="3"/>
        <v>40.570211423161879</v>
      </c>
      <c r="G46" s="7">
        <f t="shared" si="4"/>
        <v>36.727499999999999</v>
      </c>
      <c r="H46" s="7">
        <f t="shared" si="5"/>
        <v>54.161174314546834</v>
      </c>
      <c r="I46" s="9"/>
      <c r="J46" s="5"/>
      <c r="L46" s="4"/>
      <c r="M46" s="4"/>
      <c r="N46" s="4"/>
    </row>
    <row r="47" spans="1:14" s="3" customFormat="1" ht="12.75" customHeight="1">
      <c r="A47" s="1">
        <v>130.12</v>
      </c>
      <c r="B47">
        <v>333.6</v>
      </c>
      <c r="C47">
        <v>381.1</v>
      </c>
      <c r="D47">
        <v>7912</v>
      </c>
      <c r="E47">
        <v>47.4</v>
      </c>
      <c r="F47" s="8">
        <f t="shared" si="3"/>
        <v>39.447649100662666</v>
      </c>
      <c r="G47" s="7">
        <f t="shared" si="4"/>
        <v>34.957500000000003</v>
      </c>
      <c r="H47" s="7">
        <f t="shared" si="5"/>
        <v>52.662555217060174</v>
      </c>
      <c r="I47" s="9"/>
      <c r="J47" s="5"/>
      <c r="L47" s="4"/>
      <c r="M47" s="4"/>
      <c r="N47" s="4"/>
    </row>
    <row r="48" spans="1:14" s="3" customFormat="1" ht="12.75" customHeight="1">
      <c r="A48" s="1">
        <v>130.65</v>
      </c>
      <c r="B48">
        <v>314.89999999999998</v>
      </c>
      <c r="C48">
        <v>273.7</v>
      </c>
      <c r="D48">
        <v>7996</v>
      </c>
      <c r="E48">
        <v>44</v>
      </c>
      <c r="F48" s="8">
        <f t="shared" si="3"/>
        <v>37.006837067424001</v>
      </c>
      <c r="G48" s="7">
        <f t="shared" si="4"/>
        <v>32.450000000000003</v>
      </c>
      <c r="H48" s="7">
        <f t="shared" si="5"/>
        <v>49.404074638233055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ref="F62:F125" si="6">(D62*E62)/9507</f>
        <v>0</v>
      </c>
      <c r="G62" s="7">
        <f t="shared" ref="G62:G125" si="7">SUM(E62*0.7375)</f>
        <v>0</v>
      </c>
      <c r="H62" s="7">
        <f t="shared" ref="H62:H125" si="8">SUM(D62*G62)/5252</f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ref="F126:F189" si="9">(D126*E126)/9507</f>
        <v>0</v>
      </c>
      <c r="G126" s="7">
        <f t="shared" ref="G126:G189" si="10">SUM(E126*0.7375)</f>
        <v>0</v>
      </c>
      <c r="H126" s="7">
        <f t="shared" ref="H126:H189" si="11">SUM(D126*G126)/5252</f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ref="F190:F229" si="12">(D190*E190)/9507</f>
        <v>0</v>
      </c>
      <c r="G190" s="7">
        <f t="shared" ref="G190:G229" si="13">SUM(E190*0.7375)</f>
        <v>0</v>
      </c>
      <c r="H190" s="7">
        <f t="shared" ref="H190:H229" si="14">SUM(D190*G190)/5252</f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ref="F244:F307" si="15">(D244*E244)/9507</f>
        <v>0</v>
      </c>
      <c r="G244" s="7">
        <f t="shared" ref="G244:G307" si="16">SUM(E244*0.7375)</f>
        <v>0</v>
      </c>
      <c r="H244" s="7">
        <f t="shared" ref="H244:H307" si="17">SUM(D244*G244)/5252</f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ref="F308:F371" si="18">(D308*E308)/9507</f>
        <v>0</v>
      </c>
      <c r="G308" s="7">
        <f t="shared" ref="G308:G371" si="19">SUM(E308*0.7375)</f>
        <v>0</v>
      </c>
      <c r="H308" s="7">
        <f t="shared" ref="H308:H371" si="20">SUM(D308*G308)/5252</f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ref="F372:F435" si="21">(D372*E372)/9507</f>
        <v>0</v>
      </c>
      <c r="G372" s="7">
        <f t="shared" ref="G372:G435" si="22">SUM(E372*0.7375)</f>
        <v>0</v>
      </c>
      <c r="H372" s="7">
        <f t="shared" ref="H372:H435" si="23">SUM(D372*G372)/5252</f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ref="F436:F499" si="24">(D436*E436)/9507</f>
        <v>0</v>
      </c>
      <c r="G436" s="7">
        <f t="shared" ref="G436:G499" si="25">SUM(E436*0.7375)</f>
        <v>0</v>
      </c>
      <c r="H436" s="7">
        <f t="shared" ref="H436:H499" si="26">SUM(D436*G436)/5252</f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ref="F500:F563" si="27">(D500*E500)/9507</f>
        <v>0</v>
      </c>
      <c r="G500" s="7">
        <f t="shared" ref="G500:G563" si="28">SUM(E500*0.7375)</f>
        <v>0</v>
      </c>
      <c r="H500" s="7">
        <f t="shared" ref="H500:H563" si="29">SUM(D500*G500)/5252</f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ref="F564:F627" si="30">(D564*E564)/9507</f>
        <v>0</v>
      </c>
      <c r="G564" s="7">
        <f t="shared" ref="G564:G627" si="31">SUM(E564*0.7375)</f>
        <v>0</v>
      </c>
      <c r="H564" s="7">
        <f t="shared" ref="H564:H627" si="32">SUM(D564*G564)/5252</f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ref="F628:F691" si="33">(D628*E628)/9507</f>
        <v>0</v>
      </c>
      <c r="G628" s="7">
        <f t="shared" ref="G628:G691" si="34">SUM(E628*0.7375)</f>
        <v>0</v>
      </c>
      <c r="H628" s="7">
        <f t="shared" ref="H628:H691" si="35">SUM(D628*G628)/5252</f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ref="F692:F755" si="36">(D692*E692)/9507</f>
        <v>0</v>
      </c>
      <c r="G692" s="7">
        <f t="shared" ref="G692:G755" si="37">SUM(E692*0.7375)</f>
        <v>0</v>
      </c>
      <c r="H692" s="7">
        <f t="shared" ref="H692:H755" si="38">SUM(D692*G692)/5252</f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ref="F756:F819" si="39">(D756*E756)/9507</f>
        <v>0</v>
      </c>
      <c r="G756" s="7">
        <f t="shared" ref="G756:G819" si="40">SUM(E756*0.7375)</f>
        <v>0</v>
      </c>
      <c r="H756" s="7">
        <f t="shared" ref="H756:H819" si="41">SUM(D756*G756)/5252</f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ref="F820:F883" si="42">(D820*E820)/9507</f>
        <v>0</v>
      </c>
      <c r="G820" s="7">
        <f t="shared" ref="G820:G883" si="43">SUM(E820*0.7375)</f>
        <v>0</v>
      </c>
      <c r="H820" s="7">
        <f t="shared" ref="H820:H883" si="44">SUM(D820*G820)/5252</f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ref="F884:F947" si="45">(D884*E884)/9507</f>
        <v>0</v>
      </c>
      <c r="G884" s="7">
        <f t="shared" ref="G884:G947" si="46">SUM(E884*0.7375)</f>
        <v>0</v>
      </c>
      <c r="H884" s="7">
        <f t="shared" ref="H884:H947" si="47">SUM(D884*G884)/5252</f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ref="F948:F1011" si="48">(D948*E948)/9507</f>
        <v>0</v>
      </c>
      <c r="G948" s="7">
        <f t="shared" ref="G948:G1011" si="49">SUM(E948*0.7375)</f>
        <v>0</v>
      </c>
      <c r="H948" s="7">
        <f t="shared" ref="H948:H1011" si="50">SUM(D948*G948)/5252</f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ref="F1012:F1075" si="51">(D1012*E1012)/9507</f>
        <v>0</v>
      </c>
      <c r="G1012" s="7">
        <f t="shared" ref="G1012:G1075" si="52">SUM(E1012*0.7375)</f>
        <v>0</v>
      </c>
      <c r="H1012" s="7">
        <f t="shared" ref="H1012:H1075" si="53">SUM(D1012*G1012)/5252</f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ref="F1076:F1124" si="54">(D1076*E1076)/9507</f>
        <v>0</v>
      </c>
      <c r="G1076" s="7">
        <f t="shared" ref="G1076:G1124" si="55">SUM(E1076*0.7375)</f>
        <v>0</v>
      </c>
      <c r="H1076" s="7">
        <f t="shared" ref="H1076:H1124" si="56">SUM(D1076*G1076)/5252</f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22" sqref="D22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39.4</v>
      </c>
      <c r="C3" s="6">
        <f t="shared" ref="C3:C9" si="0">(A3*B3)/9507</f>
        <v>4.1443147154728095</v>
      </c>
      <c r="D3" s="6">
        <f t="shared" ref="D3:D9" si="1">SUM(B3*0.7375)</f>
        <v>29.057500000000001</v>
      </c>
      <c r="E3" s="6">
        <f t="shared" ref="E3:E9" si="2">SUM(A3*D3)/5252</f>
        <v>5.5326542269611574</v>
      </c>
      <c r="G3" s="3">
        <v>84</v>
      </c>
      <c r="H3" s="3">
        <v>30.3</v>
      </c>
      <c r="I3" s="3">
        <v>165</v>
      </c>
    </row>
    <row r="4" spans="1:9">
      <c r="A4" s="3">
        <f t="shared" ref="A4:A9" si="3">A3+1000</f>
        <v>2000</v>
      </c>
      <c r="B4" s="3">
        <v>44</v>
      </c>
      <c r="C4" s="6">
        <f t="shared" si="0"/>
        <v>9.2563374355737871</v>
      </c>
      <c r="D4" s="6">
        <f t="shared" si="1"/>
        <v>32.450000000000003</v>
      </c>
      <c r="E4" s="6">
        <f t="shared" si="2"/>
        <v>12.357197258187359</v>
      </c>
      <c r="G4" s="3">
        <v>83</v>
      </c>
      <c r="H4" s="3">
        <v>75.5</v>
      </c>
      <c r="I4" s="3">
        <v>209</v>
      </c>
    </row>
    <row r="5" spans="1:9">
      <c r="A5" s="3">
        <f t="shared" si="3"/>
        <v>3000</v>
      </c>
      <c r="B5" s="3">
        <v>52.2</v>
      </c>
      <c r="C5" s="6">
        <f t="shared" si="0"/>
        <v>16.472073209214262</v>
      </c>
      <c r="D5" s="6">
        <f t="shared" si="1"/>
        <v>38.497500000000002</v>
      </c>
      <c r="E5" s="6">
        <f t="shared" si="2"/>
        <v>21.990194211728866</v>
      </c>
      <c r="G5" s="3">
        <v>80</v>
      </c>
      <c r="H5" s="3">
        <v>133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G6" s="3">
        <v>77</v>
      </c>
      <c r="H6" s="3">
        <v>179</v>
      </c>
      <c r="I6" s="3">
        <v>250</v>
      </c>
    </row>
    <row r="7" spans="1:9">
      <c r="A7" s="3">
        <f t="shared" si="3"/>
        <v>5000</v>
      </c>
      <c r="B7" s="3">
        <v>54.6</v>
      </c>
      <c r="C7" s="6">
        <f t="shared" si="0"/>
        <v>28.715683180814136</v>
      </c>
      <c r="D7" s="6">
        <f t="shared" si="1"/>
        <v>40.267500000000005</v>
      </c>
      <c r="E7" s="6">
        <f t="shared" si="2"/>
        <v>38.335396039603964</v>
      </c>
      <c r="G7" s="3">
        <v>74</v>
      </c>
      <c r="H7" s="3">
        <v>220</v>
      </c>
      <c r="I7" s="3">
        <v>245</v>
      </c>
    </row>
    <row r="8" spans="1:9">
      <c r="A8" s="3">
        <f t="shared" si="3"/>
        <v>6000</v>
      </c>
      <c r="B8" s="3">
        <v>54.6</v>
      </c>
      <c r="C8" s="6">
        <f t="shared" si="0"/>
        <v>34.458819816976963</v>
      </c>
      <c r="D8" s="6">
        <f t="shared" si="1"/>
        <v>40.267500000000005</v>
      </c>
      <c r="E8" s="6">
        <f t="shared" si="2"/>
        <v>46.002475247524757</v>
      </c>
      <c r="G8" s="3">
        <v>74</v>
      </c>
      <c r="H8" s="3">
        <v>285</v>
      </c>
      <c r="I8" s="3">
        <v>280</v>
      </c>
    </row>
    <row r="9" spans="1:9">
      <c r="A9" s="3">
        <f t="shared" si="3"/>
        <v>7000</v>
      </c>
      <c r="B9" s="3">
        <v>36.799999999999997</v>
      </c>
      <c r="C9" s="6">
        <f t="shared" si="0"/>
        <v>27.095824129588721</v>
      </c>
      <c r="D9" s="6">
        <f t="shared" si="1"/>
        <v>27.14</v>
      </c>
      <c r="E9" s="6">
        <f t="shared" si="2"/>
        <v>36.172886519421176</v>
      </c>
      <c r="G9" s="3">
        <v>83</v>
      </c>
      <c r="H9" s="3">
        <v>330</v>
      </c>
      <c r="I9" s="3">
        <v>275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7" sqref="E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8" sqref="D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19.8</v>
      </c>
      <c r="C3" s="6">
        <f t="shared" ref="C3:C9" si="0">(A3*B3)/9507</f>
        <v>2.0826759230041021</v>
      </c>
      <c r="D3" s="6">
        <f t="shared" ref="D3:D9" si="1">SUM(B3*0.7375)</f>
        <v>14.602500000000001</v>
      </c>
      <c r="E3" s="6">
        <f t="shared" ref="E3:E9" si="2">SUM(A3*D3)/5252</f>
        <v>2.7803693830921556</v>
      </c>
      <c r="G3" s="3">
        <v>77</v>
      </c>
      <c r="H3" s="3">
        <v>17.5</v>
      </c>
      <c r="I3" s="3">
        <v>113</v>
      </c>
    </row>
    <row r="4" spans="1:9">
      <c r="A4" s="3">
        <f t="shared" ref="A4:A8" si="3">A3+1000</f>
        <v>2000</v>
      </c>
      <c r="B4" s="3">
        <v>25.4</v>
      </c>
      <c r="C4" s="6">
        <f t="shared" si="0"/>
        <v>5.3434311559903227</v>
      </c>
      <c r="D4" s="6">
        <f t="shared" si="1"/>
        <v>18.732500000000002</v>
      </c>
      <c r="E4" s="6">
        <f t="shared" si="2"/>
        <v>7.1334729626808837</v>
      </c>
      <c r="G4" s="3">
        <v>77</v>
      </c>
      <c r="H4" s="3">
        <v>45</v>
      </c>
      <c r="I4" s="3">
        <v>139</v>
      </c>
    </row>
    <row r="5" spans="1:9">
      <c r="A5" s="3">
        <f t="shared" si="3"/>
        <v>3000</v>
      </c>
      <c r="B5" s="3">
        <v>25.4</v>
      </c>
      <c r="C5" s="6">
        <f t="shared" si="0"/>
        <v>8.0151467339854836</v>
      </c>
      <c r="D5" s="6">
        <f t="shared" si="1"/>
        <v>18.732500000000002</v>
      </c>
      <c r="E5" s="6">
        <f t="shared" si="2"/>
        <v>10.700209444021327</v>
      </c>
      <c r="G5" s="3">
        <v>77</v>
      </c>
      <c r="H5" s="3">
        <v>67</v>
      </c>
      <c r="I5" s="3">
        <v>140</v>
      </c>
    </row>
    <row r="6" spans="1:9">
      <c r="A6" s="3">
        <f t="shared" si="3"/>
        <v>4000</v>
      </c>
      <c r="B6" s="3">
        <v>22</v>
      </c>
      <c r="C6" s="6">
        <f t="shared" si="0"/>
        <v>9.2563374355737871</v>
      </c>
      <c r="D6" s="6">
        <f t="shared" si="1"/>
        <v>16.225000000000001</v>
      </c>
      <c r="E6" s="6">
        <f t="shared" si="2"/>
        <v>12.357197258187359</v>
      </c>
      <c r="G6" s="3">
        <v>77</v>
      </c>
      <c r="H6" s="3">
        <v>81</v>
      </c>
      <c r="I6" s="3">
        <v>128</v>
      </c>
    </row>
    <row r="7" spans="1:9">
      <c r="A7" s="3">
        <f t="shared" si="3"/>
        <v>5000</v>
      </c>
      <c r="B7" s="3">
        <v>22</v>
      </c>
      <c r="C7" s="6">
        <f t="shared" si="0"/>
        <v>11.570421794467235</v>
      </c>
      <c r="D7" s="6">
        <f t="shared" si="1"/>
        <v>16.225000000000001</v>
      </c>
      <c r="E7" s="6">
        <f t="shared" si="2"/>
        <v>15.446496572734196</v>
      </c>
      <c r="G7" s="3">
        <v>77</v>
      </c>
      <c r="H7" s="3">
        <v>100</v>
      </c>
      <c r="I7" s="3">
        <v>124</v>
      </c>
    </row>
    <row r="8" spans="1:9">
      <c r="A8" s="3">
        <f t="shared" si="3"/>
        <v>6000</v>
      </c>
      <c r="B8" s="3">
        <v>22</v>
      </c>
      <c r="C8" s="6">
        <f t="shared" si="0"/>
        <v>13.884506153360682</v>
      </c>
      <c r="D8" s="6">
        <f t="shared" si="1"/>
        <v>16.225000000000001</v>
      </c>
      <c r="E8" s="6">
        <f t="shared" si="2"/>
        <v>18.53579588728104</v>
      </c>
      <c r="G8" s="3">
        <v>75</v>
      </c>
      <c r="H8" s="3">
        <v>155</v>
      </c>
      <c r="I8" s="3">
        <v>154</v>
      </c>
    </row>
    <row r="9" spans="1:9">
      <c r="A9" s="3">
        <v>7000</v>
      </c>
      <c r="B9" s="3">
        <v>19.399999999999999</v>
      </c>
      <c r="C9" s="6">
        <f t="shared" si="0"/>
        <v>14.284211633533186</v>
      </c>
      <c r="D9" s="6">
        <f t="shared" si="1"/>
        <v>14.307499999999999</v>
      </c>
      <c r="E9" s="6">
        <f t="shared" si="2"/>
        <v>19.069402132520946</v>
      </c>
      <c r="G9" s="3">
        <v>72</v>
      </c>
      <c r="H9" s="3">
        <v>125</v>
      </c>
      <c r="I9" s="3">
        <v>172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2013-01-02T18:55:56Z</cp:lastPrinted>
  <dcterms:created xsi:type="dcterms:W3CDTF">2009-05-07T18:21:17Z</dcterms:created>
  <dcterms:modified xsi:type="dcterms:W3CDTF">2013-01-28T03:00:17Z</dcterms:modified>
</cp:coreProperties>
</file>