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2" activeTab="2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D9" i="16"/>
  <c r="D8"/>
  <c r="D7"/>
  <c r="D6"/>
  <c r="D5"/>
  <c r="D4"/>
  <c r="A4"/>
  <c r="C4" s="1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 s="1"/>
  <c r="D5"/>
  <c r="E5" s="1"/>
  <c r="A6"/>
  <c r="C6" s="1"/>
  <c r="D6"/>
  <c r="A7"/>
  <c r="A8" s="1"/>
  <c r="D7"/>
  <c r="D8"/>
  <c r="D9"/>
  <c r="A9" l="1"/>
  <c r="C9" s="1"/>
  <c r="C8"/>
  <c r="E8"/>
  <c r="C7"/>
  <c r="E7"/>
  <c r="E6"/>
  <c r="E4" i="16"/>
  <c r="A5"/>
  <c r="A6" i="15"/>
  <c r="C5"/>
  <c r="E5"/>
  <c r="F3" i="7"/>
  <c r="G3"/>
  <c r="H3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E9" i="12" l="1"/>
  <c r="A6" i="16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<sst xmlns="http://schemas.openxmlformats.org/spreadsheetml/2006/main" count="43" uniqueCount="13">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</sst>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7"/>
            <c:marker>
              <c:symbol val="diamond"/>
              <c:size val="8"/>
            </c:marker>
          </c:dPt>
          <c:dPt>
            <c:idx val="31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3333333333333353E-2"/>
                  <c:y val="3.2679738562091588E-2"/>
                </c:manualLayout>
              </c:layout>
              <c:showVal val="1"/>
            </c:dLbl>
            <c:dLbl>
              <c:idx val="17"/>
              <c:layout>
                <c:manualLayout>
                  <c:x val="-5.1851851851851864E-2"/>
                  <c:y val="3.4858387799564301E-2"/>
                </c:manualLayout>
              </c:layout>
              <c:showVal val="1"/>
            </c:dLbl>
            <c:dLbl>
              <c:idx val="31"/>
              <c:layout>
                <c:manualLayout>
                  <c:x val="-6.2222222222222276E-2"/>
                  <c:y val="3.267973856209154E-2"/>
                </c:manualLayout>
              </c:layout>
              <c:showVal val="1"/>
            </c:dLbl>
            <c:delete val="1"/>
          </c:dLbls>
          <c:xVal>
            <c:numRef>
              <c:f>'Peak data'!$D$3:$D$1680</c:f>
              <c:numCache>
                <c:formatCode>General</c:formatCode>
                <c:ptCount val="1664"/>
                <c:pt idx="0">
                  <c:v>57</c:v>
                </c:pt>
                <c:pt idx="1">
                  <c:v>60</c:v>
                </c:pt>
                <c:pt idx="2">
                  <c:v>334</c:v>
                </c:pt>
                <c:pt idx="3">
                  <c:v>594</c:v>
                </c:pt>
                <c:pt idx="4">
                  <c:v>870</c:v>
                </c:pt>
                <c:pt idx="5">
                  <c:v>1139</c:v>
                </c:pt>
                <c:pt idx="6">
                  <c:v>1410</c:v>
                </c:pt>
                <c:pt idx="7">
                  <c:v>1678</c:v>
                </c:pt>
                <c:pt idx="8">
                  <c:v>1948</c:v>
                </c:pt>
                <c:pt idx="9">
                  <c:v>2213</c:v>
                </c:pt>
                <c:pt idx="10">
                  <c:v>2483</c:v>
                </c:pt>
                <c:pt idx="11">
                  <c:v>2778</c:v>
                </c:pt>
                <c:pt idx="12">
                  <c:v>3054</c:v>
                </c:pt>
                <c:pt idx="13">
                  <c:v>3337</c:v>
                </c:pt>
                <c:pt idx="14">
                  <c:v>3622</c:v>
                </c:pt>
                <c:pt idx="15">
                  <c:v>3915</c:v>
                </c:pt>
                <c:pt idx="16">
                  <c:v>4202</c:v>
                </c:pt>
                <c:pt idx="17">
                  <c:v>4504</c:v>
                </c:pt>
                <c:pt idx="18">
                  <c:v>4790</c:v>
                </c:pt>
                <c:pt idx="19">
                  <c:v>5088</c:v>
                </c:pt>
                <c:pt idx="20">
                  <c:v>5344</c:v>
                </c:pt>
                <c:pt idx="21">
                  <c:v>5608</c:v>
                </c:pt>
                <c:pt idx="22">
                  <c:v>5847</c:v>
                </c:pt>
                <c:pt idx="23">
                  <c:v>6081</c:v>
                </c:pt>
                <c:pt idx="24">
                  <c:v>6315</c:v>
                </c:pt>
                <c:pt idx="25">
                  <c:v>6512</c:v>
                </c:pt>
                <c:pt idx="26">
                  <c:v>6712</c:v>
                </c:pt>
                <c:pt idx="27">
                  <c:v>6894</c:v>
                </c:pt>
                <c:pt idx="28">
                  <c:v>7155</c:v>
                </c:pt>
                <c:pt idx="29">
                  <c:v>7405</c:v>
                </c:pt>
                <c:pt idx="30">
                  <c:v>7644</c:v>
                </c:pt>
                <c:pt idx="31">
                  <c:v>7884</c:v>
                </c:pt>
              </c:numCache>
            </c:numRef>
          </c:xVal>
          <c:yVal>
            <c:numRef>
              <c:f>'Peak data'!$G$3:$G$1680</c:f>
              <c:numCache>
                <c:formatCode>0.00</c:formatCode>
                <c:ptCount val="1664"/>
                <c:pt idx="0">
                  <c:v>82.157500000000013</c:v>
                </c:pt>
                <c:pt idx="1">
                  <c:v>82.157500000000013</c:v>
                </c:pt>
                <c:pt idx="2">
                  <c:v>81.272500000000008</c:v>
                </c:pt>
                <c:pt idx="3">
                  <c:v>80.387500000000003</c:v>
                </c:pt>
                <c:pt idx="4">
                  <c:v>78.765000000000001</c:v>
                </c:pt>
                <c:pt idx="5">
                  <c:v>76.995000000000005</c:v>
                </c:pt>
                <c:pt idx="6">
                  <c:v>76.110000000000014</c:v>
                </c:pt>
                <c:pt idx="7">
                  <c:v>76.110000000000014</c:v>
                </c:pt>
                <c:pt idx="8">
                  <c:v>75.225000000000009</c:v>
                </c:pt>
                <c:pt idx="9">
                  <c:v>75.225000000000009</c:v>
                </c:pt>
                <c:pt idx="10">
                  <c:v>74.34</c:v>
                </c:pt>
                <c:pt idx="11">
                  <c:v>74.34</c:v>
                </c:pt>
                <c:pt idx="12">
                  <c:v>74.34</c:v>
                </c:pt>
                <c:pt idx="13">
                  <c:v>73.454999999999998</c:v>
                </c:pt>
                <c:pt idx="14">
                  <c:v>73.454999999999998</c:v>
                </c:pt>
                <c:pt idx="15">
                  <c:v>73.454999999999998</c:v>
                </c:pt>
                <c:pt idx="16">
                  <c:v>72.570000000000007</c:v>
                </c:pt>
                <c:pt idx="17">
                  <c:v>72.570000000000007</c:v>
                </c:pt>
                <c:pt idx="18">
                  <c:v>69.915000000000006</c:v>
                </c:pt>
                <c:pt idx="19">
                  <c:v>67.407500000000013</c:v>
                </c:pt>
                <c:pt idx="20">
                  <c:v>61.212500000000006</c:v>
                </c:pt>
                <c:pt idx="21">
                  <c:v>55.164999999999999</c:v>
                </c:pt>
                <c:pt idx="22">
                  <c:v>49.854999999999997</c:v>
                </c:pt>
                <c:pt idx="23">
                  <c:v>46.314999999999998</c:v>
                </c:pt>
                <c:pt idx="24">
                  <c:v>42.037500000000001</c:v>
                </c:pt>
                <c:pt idx="25">
                  <c:v>38.497500000000002</c:v>
                </c:pt>
                <c:pt idx="26">
                  <c:v>35.842500000000001</c:v>
                </c:pt>
                <c:pt idx="27">
                  <c:v>34.22</c:v>
                </c:pt>
                <c:pt idx="28">
                  <c:v>31.565000000000001</c:v>
                </c:pt>
                <c:pt idx="29">
                  <c:v>28.025000000000002</c:v>
                </c:pt>
                <c:pt idx="30">
                  <c:v>24.485000000000003</c:v>
                </c:pt>
                <c:pt idx="31">
                  <c:v>21.092500000000001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</c:numCache>
            </c:numRef>
          </c:yVal>
          <c:smooth val="1"/>
        </c:ser>
        <c:axId val="131691264"/>
        <c:axId val="13169318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9"/>
            <c:marker>
              <c:symbol val="circle"/>
              <c:size val="8"/>
            </c:marker>
          </c:dPt>
          <c:dPt>
            <c:idx val="31"/>
            <c:marker>
              <c:symbol val="circle"/>
              <c:size val="8"/>
            </c:marker>
          </c:dPt>
          <c:dLbls>
            <c:dLbl>
              <c:idx val="19"/>
              <c:layout>
                <c:manualLayout>
                  <c:x val="-2.9629629629629654E-3"/>
                  <c:y val="-1.3071895424836603E-2"/>
                </c:manualLayout>
              </c:layout>
              <c:showVal val="1"/>
            </c:dLbl>
            <c:dLbl>
              <c:idx val="31"/>
              <c:layout>
                <c:manualLayout>
                  <c:x val="-5.3333333333333406E-2"/>
                  <c:y val="-5.6644880174291888E-2"/>
                </c:manualLayout>
              </c:layout>
              <c:showVal val="1"/>
            </c:dLbl>
            <c:delete val="1"/>
          </c:dLbls>
          <c:xVal>
            <c:numRef>
              <c:f>'Peak data'!$D$3:$D$4680</c:f>
              <c:numCache>
                <c:formatCode>General</c:formatCode>
                <c:ptCount val="4664"/>
                <c:pt idx="0">
                  <c:v>57</c:v>
                </c:pt>
                <c:pt idx="1">
                  <c:v>60</c:v>
                </c:pt>
                <c:pt idx="2">
                  <c:v>334</c:v>
                </c:pt>
                <c:pt idx="3">
                  <c:v>594</c:v>
                </c:pt>
                <c:pt idx="4">
                  <c:v>870</c:v>
                </c:pt>
                <c:pt idx="5">
                  <c:v>1139</c:v>
                </c:pt>
                <c:pt idx="6">
                  <c:v>1410</c:v>
                </c:pt>
                <c:pt idx="7">
                  <c:v>1678</c:v>
                </c:pt>
                <c:pt idx="8">
                  <c:v>1948</c:v>
                </c:pt>
                <c:pt idx="9">
                  <c:v>2213</c:v>
                </c:pt>
                <c:pt idx="10">
                  <c:v>2483</c:v>
                </c:pt>
                <c:pt idx="11">
                  <c:v>2778</c:v>
                </c:pt>
                <c:pt idx="12">
                  <c:v>3054</c:v>
                </c:pt>
                <c:pt idx="13">
                  <c:v>3337</c:v>
                </c:pt>
                <c:pt idx="14">
                  <c:v>3622</c:v>
                </c:pt>
                <c:pt idx="15">
                  <c:v>3915</c:v>
                </c:pt>
                <c:pt idx="16">
                  <c:v>4202</c:v>
                </c:pt>
                <c:pt idx="17">
                  <c:v>4504</c:v>
                </c:pt>
                <c:pt idx="18">
                  <c:v>4790</c:v>
                </c:pt>
                <c:pt idx="19">
                  <c:v>5088</c:v>
                </c:pt>
                <c:pt idx="20">
                  <c:v>5344</c:v>
                </c:pt>
                <c:pt idx="21">
                  <c:v>5608</c:v>
                </c:pt>
                <c:pt idx="22">
                  <c:v>5847</c:v>
                </c:pt>
                <c:pt idx="23">
                  <c:v>6081</c:v>
                </c:pt>
                <c:pt idx="24">
                  <c:v>6315</c:v>
                </c:pt>
                <c:pt idx="25">
                  <c:v>6512</c:v>
                </c:pt>
                <c:pt idx="26">
                  <c:v>6712</c:v>
                </c:pt>
                <c:pt idx="27">
                  <c:v>6894</c:v>
                </c:pt>
                <c:pt idx="28">
                  <c:v>7155</c:v>
                </c:pt>
                <c:pt idx="29">
                  <c:v>7405</c:v>
                </c:pt>
                <c:pt idx="30">
                  <c:v>7644</c:v>
                </c:pt>
                <c:pt idx="31">
                  <c:v>7884</c:v>
                </c:pt>
              </c:numCache>
            </c:numRef>
          </c:xVal>
          <c:yVal>
            <c:numRef>
              <c:f>'Peak data'!$H$3:$H$1680</c:f>
              <c:numCache>
                <c:formatCode>0.00</c:formatCode>
                <c:ptCount val="1664"/>
                <c:pt idx="0">
                  <c:v>0.89165603579588748</c:v>
                </c:pt>
                <c:pt idx="1">
                  <c:v>0.93858530083777625</c:v>
                </c:pt>
                <c:pt idx="2">
                  <c:v>5.1685100913937552</c:v>
                </c:pt>
                <c:pt idx="3">
                  <c:v>9.0918078827113487</c:v>
                </c:pt>
                <c:pt idx="4">
                  <c:v>13.04751523229246</c:v>
                </c:pt>
                <c:pt idx="5">
                  <c:v>16.697887471439454</c:v>
                </c:pt>
                <c:pt idx="6">
                  <c:v>20.433187357197262</c:v>
                </c:pt>
                <c:pt idx="7">
                  <c:v>24.316942117288654</c:v>
                </c:pt>
                <c:pt idx="8">
                  <c:v>27.901428027418131</c:v>
                </c:pt>
                <c:pt idx="9">
                  <c:v>31.69705350342727</c:v>
                </c:pt>
                <c:pt idx="10">
                  <c:v>35.145891089108908</c:v>
                </c:pt>
                <c:pt idx="11">
                  <c:v>39.321500380807315</c:v>
                </c:pt>
                <c:pt idx="12">
                  <c:v>43.228172124904802</c:v>
                </c:pt>
                <c:pt idx="13">
                  <c:v>46.671617479055598</c:v>
                </c:pt>
                <c:pt idx="14">
                  <c:v>50.657656130997715</c:v>
                </c:pt>
                <c:pt idx="15">
                  <c:v>54.755583587204875</c:v>
                </c:pt>
                <c:pt idx="16">
                  <c:v>58.061527037319117</c:v>
                </c:pt>
                <c:pt idx="17">
                  <c:v>62.2344402132521</c:v>
                </c:pt>
                <c:pt idx="18">
                  <c:v>63.764822924600161</c:v>
                </c:pt>
                <c:pt idx="19">
                  <c:v>65.302619954303125</c:v>
                </c:pt>
                <c:pt idx="20">
                  <c:v>62.284767707539991</c:v>
                </c:pt>
                <c:pt idx="21">
                  <c:v>58.904287890327495</c:v>
                </c:pt>
                <c:pt idx="22">
                  <c:v>55.503081683168318</c:v>
                </c:pt>
                <c:pt idx="23">
                  <c:v>53.625574067022086</c:v>
                </c:pt>
                <c:pt idx="24">
                  <c:v>50.545851580350345</c:v>
                </c:pt>
                <c:pt idx="25">
                  <c:v>47.73338156892612</c:v>
                </c:pt>
                <c:pt idx="26">
                  <c:v>45.806332825590253</c:v>
                </c:pt>
                <c:pt idx="27">
                  <c:v>44.918636709824824</c:v>
                </c:pt>
                <c:pt idx="28">
                  <c:v>43.00220392231531</c:v>
                </c:pt>
                <c:pt idx="29">
                  <c:v>39.513542460015238</c:v>
                </c:pt>
                <c:pt idx="30">
                  <c:v>35.636584158415843</c:v>
                </c:pt>
                <c:pt idx="31">
                  <c:v>31.662846534653468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5"/>
            <c:marker>
              <c:symbol val="square"/>
              <c:size val="8"/>
            </c:marker>
          </c:dPt>
          <c:dPt>
            <c:idx val="31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0"/>
                  <c:y val="-1.3071895424836603E-2"/>
                </c:manualLayout>
              </c:layout>
              <c:showVal val="1"/>
            </c:dLbl>
            <c:dLbl>
              <c:idx val="15"/>
              <c:layout>
                <c:manualLayout>
                  <c:x val="-6.2222222222222318E-2"/>
                  <c:y val="-3.9215686274509803E-2"/>
                </c:manualLayout>
              </c:layout>
              <c:showVal val="1"/>
            </c:dLbl>
            <c:dLbl>
              <c:idx val="31"/>
              <c:layout>
                <c:manualLayout>
                  <c:x val="-6.5185185185185165E-2"/>
                  <c:y val="-2.6143790849673196E-2"/>
                </c:manualLayout>
              </c:layout>
              <c:showVal val="1"/>
            </c:dLbl>
            <c:delete val="1"/>
          </c:dLbls>
          <c:xVal>
            <c:numRef>
              <c:f>'Peak data'!$D$3:$D$34</c:f>
              <c:numCache>
                <c:formatCode>General</c:formatCode>
                <c:ptCount val="32"/>
                <c:pt idx="0">
                  <c:v>57</c:v>
                </c:pt>
                <c:pt idx="1">
                  <c:v>60</c:v>
                </c:pt>
                <c:pt idx="2">
                  <c:v>334</c:v>
                </c:pt>
                <c:pt idx="3">
                  <c:v>594</c:v>
                </c:pt>
                <c:pt idx="4">
                  <c:v>870</c:v>
                </c:pt>
                <c:pt idx="5">
                  <c:v>1139</c:v>
                </c:pt>
                <c:pt idx="6">
                  <c:v>1410</c:v>
                </c:pt>
                <c:pt idx="7">
                  <c:v>1678</c:v>
                </c:pt>
                <c:pt idx="8">
                  <c:v>1948</c:v>
                </c:pt>
                <c:pt idx="9">
                  <c:v>2213</c:v>
                </c:pt>
                <c:pt idx="10">
                  <c:v>2483</c:v>
                </c:pt>
                <c:pt idx="11">
                  <c:v>2778</c:v>
                </c:pt>
                <c:pt idx="12">
                  <c:v>3054</c:v>
                </c:pt>
                <c:pt idx="13">
                  <c:v>3337</c:v>
                </c:pt>
                <c:pt idx="14">
                  <c:v>3622</c:v>
                </c:pt>
                <c:pt idx="15">
                  <c:v>3915</c:v>
                </c:pt>
                <c:pt idx="16">
                  <c:v>4202</c:v>
                </c:pt>
                <c:pt idx="17">
                  <c:v>4504</c:v>
                </c:pt>
                <c:pt idx="18">
                  <c:v>4790</c:v>
                </c:pt>
                <c:pt idx="19">
                  <c:v>5088</c:v>
                </c:pt>
                <c:pt idx="20">
                  <c:v>5344</c:v>
                </c:pt>
                <c:pt idx="21">
                  <c:v>5608</c:v>
                </c:pt>
                <c:pt idx="22">
                  <c:v>5847</c:v>
                </c:pt>
                <c:pt idx="23">
                  <c:v>6081</c:v>
                </c:pt>
                <c:pt idx="24">
                  <c:v>6315</c:v>
                </c:pt>
                <c:pt idx="25">
                  <c:v>6512</c:v>
                </c:pt>
                <c:pt idx="26">
                  <c:v>6712</c:v>
                </c:pt>
                <c:pt idx="27">
                  <c:v>6894</c:v>
                </c:pt>
                <c:pt idx="28">
                  <c:v>7155</c:v>
                </c:pt>
                <c:pt idx="29">
                  <c:v>7405</c:v>
                </c:pt>
                <c:pt idx="30">
                  <c:v>7644</c:v>
                </c:pt>
                <c:pt idx="31">
                  <c:v>7884</c:v>
                </c:pt>
              </c:numCache>
            </c:numRef>
          </c:xVal>
          <c:yVal>
            <c:numRef>
              <c:f>'Peak data'!$A$3:$A$34</c:f>
              <c:numCache>
                <c:formatCode>General</c:formatCode>
                <c:ptCount val="32"/>
                <c:pt idx="0">
                  <c:v>94.76</c:v>
                </c:pt>
                <c:pt idx="1">
                  <c:v>94.91</c:v>
                </c:pt>
                <c:pt idx="2">
                  <c:v>94.16</c:v>
                </c:pt>
                <c:pt idx="3">
                  <c:v>93.41</c:v>
                </c:pt>
                <c:pt idx="4">
                  <c:v>92.66</c:v>
                </c:pt>
                <c:pt idx="5">
                  <c:v>91.76</c:v>
                </c:pt>
                <c:pt idx="6">
                  <c:v>90.86</c:v>
                </c:pt>
                <c:pt idx="7">
                  <c:v>90.11</c:v>
                </c:pt>
                <c:pt idx="8">
                  <c:v>89.22</c:v>
                </c:pt>
                <c:pt idx="9">
                  <c:v>88.32</c:v>
                </c:pt>
                <c:pt idx="10">
                  <c:v>86.82</c:v>
                </c:pt>
                <c:pt idx="11">
                  <c:v>85.92</c:v>
                </c:pt>
                <c:pt idx="12">
                  <c:v>84.28</c:v>
                </c:pt>
                <c:pt idx="13">
                  <c:v>83.23</c:v>
                </c:pt>
                <c:pt idx="14">
                  <c:v>81.58</c:v>
                </c:pt>
                <c:pt idx="15">
                  <c:v>79.94</c:v>
                </c:pt>
                <c:pt idx="16">
                  <c:v>78.59</c:v>
                </c:pt>
                <c:pt idx="17">
                  <c:v>77.540000000000006</c:v>
                </c:pt>
                <c:pt idx="18">
                  <c:v>74.849999999999994</c:v>
                </c:pt>
                <c:pt idx="19">
                  <c:v>74.7</c:v>
                </c:pt>
                <c:pt idx="20">
                  <c:v>75</c:v>
                </c:pt>
                <c:pt idx="21">
                  <c:v>75.75</c:v>
                </c:pt>
                <c:pt idx="22">
                  <c:v>76.19</c:v>
                </c:pt>
                <c:pt idx="23">
                  <c:v>74.25</c:v>
                </c:pt>
                <c:pt idx="24">
                  <c:v>73.2</c:v>
                </c:pt>
                <c:pt idx="25">
                  <c:v>73.5</c:v>
                </c:pt>
                <c:pt idx="26">
                  <c:v>73.8</c:v>
                </c:pt>
                <c:pt idx="27">
                  <c:v>72.900000000000006</c:v>
                </c:pt>
                <c:pt idx="28">
                  <c:v>71.5</c:v>
                </c:pt>
                <c:pt idx="29">
                  <c:v>70.95</c:v>
                </c:pt>
                <c:pt idx="30">
                  <c:v>69.010000000000005</c:v>
                </c:pt>
                <c:pt idx="31">
                  <c:v>71.55</c:v>
                </c:pt>
              </c:numCache>
            </c:numRef>
          </c:yVal>
        </c:ser>
        <c:axId val="131691264"/>
        <c:axId val="13169318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1"/>
            <c:marker>
              <c:symbol val="triangle"/>
              <c:size val="8"/>
            </c:marker>
          </c:dPt>
          <c:dPt>
            <c:idx val="31"/>
            <c:marker>
              <c:symbol val="triangle"/>
              <c:size val="8"/>
            </c:marker>
          </c:dPt>
          <c:dLbls>
            <c:dLbl>
              <c:idx val="21"/>
              <c:layout>
                <c:manualLayout>
                  <c:x val="-4.0000000000000022E-2"/>
                  <c:y val="-1.7429193899782151E-2"/>
                </c:manualLayout>
              </c:layout>
              <c:showVal val="1"/>
            </c:dLbl>
            <c:dLbl>
              <c:idx val="31"/>
              <c:layout>
                <c:manualLayout>
                  <c:x val="-7.2592592592592597E-2"/>
                  <c:y val="1.3071895424836603E-2"/>
                </c:manualLayout>
              </c:layout>
              <c:showVal val="1"/>
            </c:dLbl>
            <c:delete val="1"/>
          </c:dLbls>
          <c:xVal>
            <c:numRef>
              <c:f>'Peak data'!$D$3:$D$1680</c:f>
              <c:numCache>
                <c:formatCode>General</c:formatCode>
                <c:ptCount val="1664"/>
                <c:pt idx="0">
                  <c:v>57</c:v>
                </c:pt>
                <c:pt idx="1">
                  <c:v>60</c:v>
                </c:pt>
                <c:pt idx="2">
                  <c:v>334</c:v>
                </c:pt>
                <c:pt idx="3">
                  <c:v>594</c:v>
                </c:pt>
                <c:pt idx="4">
                  <c:v>870</c:v>
                </c:pt>
                <c:pt idx="5">
                  <c:v>1139</c:v>
                </c:pt>
                <c:pt idx="6">
                  <c:v>1410</c:v>
                </c:pt>
                <c:pt idx="7">
                  <c:v>1678</c:v>
                </c:pt>
                <c:pt idx="8">
                  <c:v>1948</c:v>
                </c:pt>
                <c:pt idx="9">
                  <c:v>2213</c:v>
                </c:pt>
                <c:pt idx="10">
                  <c:v>2483</c:v>
                </c:pt>
                <c:pt idx="11">
                  <c:v>2778</c:v>
                </c:pt>
                <c:pt idx="12">
                  <c:v>3054</c:v>
                </c:pt>
                <c:pt idx="13">
                  <c:v>3337</c:v>
                </c:pt>
                <c:pt idx="14">
                  <c:v>3622</c:v>
                </c:pt>
                <c:pt idx="15">
                  <c:v>3915</c:v>
                </c:pt>
                <c:pt idx="16">
                  <c:v>4202</c:v>
                </c:pt>
                <c:pt idx="17">
                  <c:v>4504</c:v>
                </c:pt>
                <c:pt idx="18">
                  <c:v>4790</c:v>
                </c:pt>
                <c:pt idx="19">
                  <c:v>5088</c:v>
                </c:pt>
                <c:pt idx="20">
                  <c:v>5344</c:v>
                </c:pt>
                <c:pt idx="21">
                  <c:v>5608</c:v>
                </c:pt>
                <c:pt idx="22">
                  <c:v>5847</c:v>
                </c:pt>
                <c:pt idx="23">
                  <c:v>6081</c:v>
                </c:pt>
                <c:pt idx="24">
                  <c:v>6315</c:v>
                </c:pt>
                <c:pt idx="25">
                  <c:v>6512</c:v>
                </c:pt>
                <c:pt idx="26">
                  <c:v>6712</c:v>
                </c:pt>
                <c:pt idx="27">
                  <c:v>6894</c:v>
                </c:pt>
                <c:pt idx="28">
                  <c:v>7155</c:v>
                </c:pt>
                <c:pt idx="29">
                  <c:v>7405</c:v>
                </c:pt>
                <c:pt idx="30">
                  <c:v>7644</c:v>
                </c:pt>
                <c:pt idx="31">
                  <c:v>7884</c:v>
                </c:pt>
              </c:numCache>
            </c:numRef>
          </c:xVal>
          <c:yVal>
            <c:numRef>
              <c:f>'Peak data'!$B$3:$B$1680</c:f>
              <c:numCache>
                <c:formatCode>General</c:formatCode>
                <c:ptCount val="1664"/>
                <c:pt idx="0">
                  <c:v>94.7</c:v>
                </c:pt>
                <c:pt idx="1">
                  <c:v>94.6</c:v>
                </c:pt>
                <c:pt idx="2">
                  <c:v>94.6</c:v>
                </c:pt>
                <c:pt idx="3">
                  <c:v>96.9</c:v>
                </c:pt>
                <c:pt idx="4">
                  <c:v>132</c:v>
                </c:pt>
                <c:pt idx="5">
                  <c:v>163.9</c:v>
                </c:pt>
                <c:pt idx="6">
                  <c:v>198.8</c:v>
                </c:pt>
                <c:pt idx="7">
                  <c:v>234</c:v>
                </c:pt>
                <c:pt idx="8">
                  <c:v>269.3</c:v>
                </c:pt>
                <c:pt idx="9">
                  <c:v>304.89999999999998</c:v>
                </c:pt>
                <c:pt idx="10">
                  <c:v>341.8</c:v>
                </c:pt>
                <c:pt idx="11">
                  <c:v>379</c:v>
                </c:pt>
                <c:pt idx="12">
                  <c:v>419.7</c:v>
                </c:pt>
                <c:pt idx="13">
                  <c:v>461.9</c:v>
                </c:pt>
                <c:pt idx="14">
                  <c:v>505.9</c:v>
                </c:pt>
                <c:pt idx="15">
                  <c:v>549.9</c:v>
                </c:pt>
                <c:pt idx="16">
                  <c:v>599.20000000000005</c:v>
                </c:pt>
                <c:pt idx="17">
                  <c:v>651</c:v>
                </c:pt>
                <c:pt idx="18">
                  <c:v>665</c:v>
                </c:pt>
                <c:pt idx="19">
                  <c:v>669.2</c:v>
                </c:pt>
                <c:pt idx="20">
                  <c:v>672.2</c:v>
                </c:pt>
                <c:pt idx="21">
                  <c:v>677.9</c:v>
                </c:pt>
                <c:pt idx="22">
                  <c:v>655.29999999999995</c:v>
                </c:pt>
                <c:pt idx="23">
                  <c:v>640.5</c:v>
                </c:pt>
                <c:pt idx="24">
                  <c:v>618.4</c:v>
                </c:pt>
                <c:pt idx="25">
                  <c:v>604.29999999999995</c:v>
                </c:pt>
                <c:pt idx="26">
                  <c:v>599.20000000000005</c:v>
                </c:pt>
                <c:pt idx="27">
                  <c:v>582.29999999999995</c:v>
                </c:pt>
                <c:pt idx="28">
                  <c:v>568.5</c:v>
                </c:pt>
                <c:pt idx="29">
                  <c:v>525.29999999999995</c:v>
                </c:pt>
                <c:pt idx="30">
                  <c:v>486.7</c:v>
                </c:pt>
                <c:pt idx="31">
                  <c:v>435.8</c:v>
                </c:pt>
              </c:numCache>
            </c:numRef>
          </c:yVal>
          <c:smooth val="1"/>
        </c:ser>
        <c:axId val="131694976"/>
        <c:axId val="131696512"/>
      </c:scatterChart>
      <c:valAx>
        <c:axId val="13169126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93184"/>
        <c:crosses val="autoZero"/>
        <c:crossBetween val="midCat"/>
      </c:valAx>
      <c:valAx>
        <c:axId val="131693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91264"/>
        <c:crosses val="autoZero"/>
        <c:crossBetween val="midCat"/>
      </c:valAx>
      <c:valAx>
        <c:axId val="131694976"/>
        <c:scaling>
          <c:orientation val="minMax"/>
        </c:scaling>
        <c:delete val="1"/>
        <c:axPos val="b"/>
        <c:numFmt formatCode="General" sourceLinked="1"/>
        <c:tickLblPos val="none"/>
        <c:crossAx val="131696512"/>
        <c:crosses val="autoZero"/>
        <c:crossBetween val="midCat"/>
      </c:valAx>
      <c:valAx>
        <c:axId val="13169651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9497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44631087780725"/>
          <c:y val="0.93748734839517611"/>
          <c:w val="0.70880011665208587"/>
          <c:h val="4.21139759490848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9"/>
          <c:y val="0.16639477977161488"/>
          <c:w val="0.79134295227524976"/>
          <c:h val="0.655791190864605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7"/>
            <c:marker>
              <c:symbol val="diamond"/>
              <c:size val="8"/>
            </c:marker>
          </c:dPt>
          <c:dPt>
            <c:idx val="31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4.4444444444444479E-3"/>
                  <c:y val="-1.3071895424836603E-2"/>
                </c:manualLayout>
              </c:layout>
              <c:showVal val="1"/>
            </c:dLbl>
            <c:dLbl>
              <c:idx val="17"/>
              <c:layout>
                <c:manualLayout>
                  <c:x val="-3.5555555555555556E-2"/>
                  <c:y val="-3.9215686274509803E-2"/>
                </c:manualLayout>
              </c:layout>
              <c:showVal val="1"/>
            </c:dLbl>
            <c:dLbl>
              <c:idx val="31"/>
              <c:layout>
                <c:manualLayout>
                  <c:x val="-4.4444444444444488E-2"/>
                  <c:y val="-4.7930283224400905E-2"/>
                </c:manualLayout>
              </c:layout>
              <c:showVal val="1"/>
            </c:dLbl>
            <c:delete val="1"/>
          </c:dLbls>
          <c:xVal>
            <c:numRef>
              <c:f>'Peak data'!$D$3:$D$1126</c:f>
              <c:numCache>
                <c:formatCode>General</c:formatCode>
                <c:ptCount val="1110"/>
                <c:pt idx="0">
                  <c:v>57</c:v>
                </c:pt>
                <c:pt idx="1">
                  <c:v>60</c:v>
                </c:pt>
                <c:pt idx="2">
                  <c:v>334</c:v>
                </c:pt>
                <c:pt idx="3">
                  <c:v>594</c:v>
                </c:pt>
                <c:pt idx="4">
                  <c:v>870</c:v>
                </c:pt>
                <c:pt idx="5">
                  <c:v>1139</c:v>
                </c:pt>
                <c:pt idx="6">
                  <c:v>1410</c:v>
                </c:pt>
                <c:pt idx="7">
                  <c:v>1678</c:v>
                </c:pt>
                <c:pt idx="8">
                  <c:v>1948</c:v>
                </c:pt>
                <c:pt idx="9">
                  <c:v>2213</c:v>
                </c:pt>
                <c:pt idx="10">
                  <c:v>2483</c:v>
                </c:pt>
                <c:pt idx="11">
                  <c:v>2778</c:v>
                </c:pt>
                <c:pt idx="12">
                  <c:v>3054</c:v>
                </c:pt>
                <c:pt idx="13">
                  <c:v>3337</c:v>
                </c:pt>
                <c:pt idx="14">
                  <c:v>3622</c:v>
                </c:pt>
                <c:pt idx="15">
                  <c:v>3915</c:v>
                </c:pt>
                <c:pt idx="16">
                  <c:v>4202</c:v>
                </c:pt>
                <c:pt idx="17">
                  <c:v>4504</c:v>
                </c:pt>
                <c:pt idx="18">
                  <c:v>4790</c:v>
                </c:pt>
                <c:pt idx="19">
                  <c:v>5088</c:v>
                </c:pt>
                <c:pt idx="20">
                  <c:v>5344</c:v>
                </c:pt>
                <c:pt idx="21">
                  <c:v>5608</c:v>
                </c:pt>
                <c:pt idx="22">
                  <c:v>5847</c:v>
                </c:pt>
                <c:pt idx="23">
                  <c:v>6081</c:v>
                </c:pt>
                <c:pt idx="24">
                  <c:v>6315</c:v>
                </c:pt>
                <c:pt idx="25">
                  <c:v>6512</c:v>
                </c:pt>
                <c:pt idx="26">
                  <c:v>6712</c:v>
                </c:pt>
                <c:pt idx="27">
                  <c:v>6894</c:v>
                </c:pt>
                <c:pt idx="28">
                  <c:v>7155</c:v>
                </c:pt>
                <c:pt idx="29">
                  <c:v>7405</c:v>
                </c:pt>
                <c:pt idx="30">
                  <c:v>7644</c:v>
                </c:pt>
                <c:pt idx="31">
                  <c:v>7884</c:v>
                </c:pt>
              </c:numCache>
            </c:numRef>
          </c:xVal>
          <c:yVal>
            <c:numRef>
              <c:f>'Peak data'!$E$3:$E$1126</c:f>
              <c:numCache>
                <c:formatCode>General</c:formatCode>
                <c:ptCount val="1110"/>
                <c:pt idx="0">
                  <c:v>111.4</c:v>
                </c:pt>
                <c:pt idx="1">
                  <c:v>111.4</c:v>
                </c:pt>
                <c:pt idx="2">
                  <c:v>110.2</c:v>
                </c:pt>
                <c:pt idx="3">
                  <c:v>109</c:v>
                </c:pt>
                <c:pt idx="4">
                  <c:v>106.8</c:v>
                </c:pt>
                <c:pt idx="5">
                  <c:v>104.4</c:v>
                </c:pt>
                <c:pt idx="6">
                  <c:v>103.2</c:v>
                </c:pt>
                <c:pt idx="7">
                  <c:v>103.2</c:v>
                </c:pt>
                <c:pt idx="8">
                  <c:v>102</c:v>
                </c:pt>
                <c:pt idx="9">
                  <c:v>102</c:v>
                </c:pt>
                <c:pt idx="10">
                  <c:v>100.8</c:v>
                </c:pt>
                <c:pt idx="11">
                  <c:v>100.8</c:v>
                </c:pt>
                <c:pt idx="12">
                  <c:v>100.8</c:v>
                </c:pt>
                <c:pt idx="13">
                  <c:v>99.6</c:v>
                </c:pt>
                <c:pt idx="14">
                  <c:v>99.6</c:v>
                </c:pt>
                <c:pt idx="15">
                  <c:v>99.6</c:v>
                </c:pt>
                <c:pt idx="16">
                  <c:v>98.4</c:v>
                </c:pt>
                <c:pt idx="17">
                  <c:v>98.4</c:v>
                </c:pt>
                <c:pt idx="18">
                  <c:v>94.8</c:v>
                </c:pt>
                <c:pt idx="19">
                  <c:v>91.4</c:v>
                </c:pt>
                <c:pt idx="20">
                  <c:v>83</c:v>
                </c:pt>
                <c:pt idx="21">
                  <c:v>74.8</c:v>
                </c:pt>
                <c:pt idx="22">
                  <c:v>67.599999999999994</c:v>
                </c:pt>
                <c:pt idx="23">
                  <c:v>62.8</c:v>
                </c:pt>
                <c:pt idx="24">
                  <c:v>57</c:v>
                </c:pt>
                <c:pt idx="25">
                  <c:v>52.2</c:v>
                </c:pt>
                <c:pt idx="26">
                  <c:v>48.6</c:v>
                </c:pt>
                <c:pt idx="27">
                  <c:v>46.4</c:v>
                </c:pt>
                <c:pt idx="28">
                  <c:v>42.8</c:v>
                </c:pt>
                <c:pt idx="29">
                  <c:v>38</c:v>
                </c:pt>
                <c:pt idx="30">
                  <c:v>33.200000000000003</c:v>
                </c:pt>
                <c:pt idx="31">
                  <c:v>28.6</c:v>
                </c:pt>
              </c:numCache>
            </c:numRef>
          </c:yVal>
        </c:ser>
        <c:axId val="133704704"/>
        <c:axId val="133719168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9"/>
            <c:marker>
              <c:symbol val="circle"/>
              <c:size val="8"/>
            </c:marker>
          </c:dPt>
          <c:dPt>
            <c:idx val="31"/>
            <c:marker>
              <c:symbol val="circle"/>
              <c:size val="8"/>
            </c:marker>
          </c:dPt>
          <c:dLbls>
            <c:dLbl>
              <c:idx val="19"/>
              <c:layout>
                <c:manualLayout>
                  <c:x val="-1.6296296296296295E-2"/>
                  <c:y val="-2.6143790849673158E-2"/>
                </c:manualLayout>
              </c:layout>
              <c:showVal val="1"/>
            </c:dLbl>
            <c:dLbl>
              <c:idx val="31"/>
              <c:layout>
                <c:manualLayout>
                  <c:x val="-8.1481481481481433E-2"/>
                  <c:y val="1.5250544662309457E-2"/>
                </c:manualLayout>
              </c:layout>
              <c:showVal val="1"/>
            </c:dLbl>
            <c:delete val="1"/>
          </c:dLbls>
          <c:xVal>
            <c:numRef>
              <c:f>'Peak data'!$D$3:$D$1126</c:f>
              <c:numCache>
                <c:formatCode>General</c:formatCode>
                <c:ptCount val="1110"/>
                <c:pt idx="0">
                  <c:v>57</c:v>
                </c:pt>
                <c:pt idx="1">
                  <c:v>60</c:v>
                </c:pt>
                <c:pt idx="2">
                  <c:v>334</c:v>
                </c:pt>
                <c:pt idx="3">
                  <c:v>594</c:v>
                </c:pt>
                <c:pt idx="4">
                  <c:v>870</c:v>
                </c:pt>
                <c:pt idx="5">
                  <c:v>1139</c:v>
                </c:pt>
                <c:pt idx="6">
                  <c:v>1410</c:v>
                </c:pt>
                <c:pt idx="7">
                  <c:v>1678</c:v>
                </c:pt>
                <c:pt idx="8">
                  <c:v>1948</c:v>
                </c:pt>
                <c:pt idx="9">
                  <c:v>2213</c:v>
                </c:pt>
                <c:pt idx="10">
                  <c:v>2483</c:v>
                </c:pt>
                <c:pt idx="11">
                  <c:v>2778</c:v>
                </c:pt>
                <c:pt idx="12">
                  <c:v>3054</c:v>
                </c:pt>
                <c:pt idx="13">
                  <c:v>3337</c:v>
                </c:pt>
                <c:pt idx="14">
                  <c:v>3622</c:v>
                </c:pt>
                <c:pt idx="15">
                  <c:v>3915</c:v>
                </c:pt>
                <c:pt idx="16">
                  <c:v>4202</c:v>
                </c:pt>
                <c:pt idx="17">
                  <c:v>4504</c:v>
                </c:pt>
                <c:pt idx="18">
                  <c:v>4790</c:v>
                </c:pt>
                <c:pt idx="19">
                  <c:v>5088</c:v>
                </c:pt>
                <c:pt idx="20">
                  <c:v>5344</c:v>
                </c:pt>
                <c:pt idx="21">
                  <c:v>5608</c:v>
                </c:pt>
                <c:pt idx="22">
                  <c:v>5847</c:v>
                </c:pt>
                <c:pt idx="23">
                  <c:v>6081</c:v>
                </c:pt>
                <c:pt idx="24">
                  <c:v>6315</c:v>
                </c:pt>
                <c:pt idx="25">
                  <c:v>6512</c:v>
                </c:pt>
                <c:pt idx="26">
                  <c:v>6712</c:v>
                </c:pt>
                <c:pt idx="27">
                  <c:v>6894</c:v>
                </c:pt>
                <c:pt idx="28">
                  <c:v>7155</c:v>
                </c:pt>
                <c:pt idx="29">
                  <c:v>7405</c:v>
                </c:pt>
                <c:pt idx="30">
                  <c:v>7644</c:v>
                </c:pt>
                <c:pt idx="31">
                  <c:v>7884</c:v>
                </c:pt>
              </c:numCache>
            </c:numRef>
          </c:xVal>
          <c:yVal>
            <c:numRef>
              <c:f>'Peak data'!$F$3:$F$1126</c:f>
              <c:numCache>
                <c:formatCode>0.00</c:formatCode>
                <c:ptCount val="1110"/>
                <c:pt idx="0">
                  <c:v>0.66790785736825498</c:v>
                </c:pt>
                <c:pt idx="1">
                  <c:v>0.70306090249289999</c:v>
                </c:pt>
                <c:pt idx="2">
                  <c:v>3.8715472809508786</c:v>
                </c:pt>
                <c:pt idx="3">
                  <c:v>6.8103502682234147</c:v>
                </c:pt>
                <c:pt idx="4">
                  <c:v>9.7734301041337961</c:v>
                </c:pt>
                <c:pt idx="5">
                  <c:v>12.507794256863365</c:v>
                </c:pt>
                <c:pt idx="6">
                  <c:v>15.305774692331966</c:v>
                </c:pt>
                <c:pt idx="7">
                  <c:v>18.214957399810668</c:v>
                </c:pt>
                <c:pt idx="8">
                  <c:v>20.899968444304196</c:v>
                </c:pt>
                <c:pt idx="9">
                  <c:v>23.743136636162827</c:v>
                </c:pt>
                <c:pt idx="10">
                  <c:v>26.326538340170401</c:v>
                </c:pt>
                <c:pt idx="11">
                  <c:v>29.454338908172922</c:v>
                </c:pt>
                <c:pt idx="12">
                  <c:v>32.380687914168512</c:v>
                </c:pt>
                <c:pt idx="13">
                  <c:v>34.960050489113279</c:v>
                </c:pt>
                <c:pt idx="14">
                  <c:v>37.94585042600189</c:v>
                </c:pt>
                <c:pt idx="15">
                  <c:v>41.015462290943518</c:v>
                </c:pt>
                <c:pt idx="16">
                  <c:v>43.491827074787004</c:v>
                </c:pt>
                <c:pt idx="17">
                  <c:v>46.617608078258129</c:v>
                </c:pt>
                <c:pt idx="18">
                  <c:v>47.763963395392871</c:v>
                </c:pt>
                <c:pt idx="19">
                  <c:v>48.915872514988955</c:v>
                </c:pt>
                <c:pt idx="20">
                  <c:v>46.655306616177555</c:v>
                </c:pt>
                <c:pt idx="21">
                  <c:v>44.123109287893129</c:v>
                </c:pt>
                <c:pt idx="22">
                  <c:v>41.575386557273582</c:v>
                </c:pt>
                <c:pt idx="23">
                  <c:v>40.169012306721363</c:v>
                </c:pt>
                <c:pt idx="24">
                  <c:v>37.862101609340485</c:v>
                </c:pt>
                <c:pt idx="25">
                  <c:v>35.755380246134429</c:v>
                </c:pt>
                <c:pt idx="26">
                  <c:v>34.311896497317768</c:v>
                </c:pt>
                <c:pt idx="27">
                  <c:v>33.646954875355</c:v>
                </c:pt>
                <c:pt idx="28">
                  <c:v>32.211423161880717</c:v>
                </c:pt>
                <c:pt idx="29">
                  <c:v>29.598190806773957</c:v>
                </c:pt>
                <c:pt idx="30">
                  <c:v>26.694099084884822</c:v>
                </c:pt>
                <c:pt idx="31">
                  <c:v>23.717513411170717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5"/>
            <c:marker>
              <c:symbol val="square"/>
              <c:size val="8"/>
            </c:marker>
          </c:dPt>
          <c:dPt>
            <c:idx val="31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0370370370370384E-2"/>
                  <c:y val="3.9215686274509803E-2"/>
                </c:manualLayout>
              </c:layout>
              <c:showVal val="1"/>
            </c:dLbl>
            <c:dLbl>
              <c:idx val="15"/>
              <c:layout>
                <c:manualLayout>
                  <c:x val="2.9629629629629654E-3"/>
                  <c:y val="-1.3071895424836603E-2"/>
                </c:manualLayout>
              </c:layout>
              <c:showVal val="1"/>
            </c:dLbl>
            <c:dLbl>
              <c:idx val="31"/>
              <c:layout>
                <c:manualLayout>
                  <c:x val="-5.3333333333333406E-2"/>
                  <c:y val="-3.267973856209154E-2"/>
                </c:manualLayout>
              </c:layout>
              <c:showVal val="1"/>
            </c:dLbl>
            <c:delete val="1"/>
          </c:dLbls>
          <c:xVal>
            <c:numRef>
              <c:f>'Peak data'!$D$3:$D$34</c:f>
              <c:numCache>
                <c:formatCode>General</c:formatCode>
                <c:ptCount val="32"/>
                <c:pt idx="0">
                  <c:v>57</c:v>
                </c:pt>
                <c:pt idx="1">
                  <c:v>60</c:v>
                </c:pt>
                <c:pt idx="2">
                  <c:v>334</c:v>
                </c:pt>
                <c:pt idx="3">
                  <c:v>594</c:v>
                </c:pt>
                <c:pt idx="4">
                  <c:v>870</c:v>
                </c:pt>
                <c:pt idx="5">
                  <c:v>1139</c:v>
                </c:pt>
                <c:pt idx="6">
                  <c:v>1410</c:v>
                </c:pt>
                <c:pt idx="7">
                  <c:v>1678</c:v>
                </c:pt>
                <c:pt idx="8">
                  <c:v>1948</c:v>
                </c:pt>
                <c:pt idx="9">
                  <c:v>2213</c:v>
                </c:pt>
                <c:pt idx="10">
                  <c:v>2483</c:v>
                </c:pt>
                <c:pt idx="11">
                  <c:v>2778</c:v>
                </c:pt>
                <c:pt idx="12">
                  <c:v>3054</c:v>
                </c:pt>
                <c:pt idx="13">
                  <c:v>3337</c:v>
                </c:pt>
                <c:pt idx="14">
                  <c:v>3622</c:v>
                </c:pt>
                <c:pt idx="15">
                  <c:v>3915</c:v>
                </c:pt>
                <c:pt idx="16">
                  <c:v>4202</c:v>
                </c:pt>
                <c:pt idx="17">
                  <c:v>4504</c:v>
                </c:pt>
                <c:pt idx="18">
                  <c:v>4790</c:v>
                </c:pt>
                <c:pt idx="19">
                  <c:v>5088</c:v>
                </c:pt>
                <c:pt idx="20">
                  <c:v>5344</c:v>
                </c:pt>
                <c:pt idx="21">
                  <c:v>5608</c:v>
                </c:pt>
                <c:pt idx="22">
                  <c:v>5847</c:v>
                </c:pt>
                <c:pt idx="23">
                  <c:v>6081</c:v>
                </c:pt>
                <c:pt idx="24">
                  <c:v>6315</c:v>
                </c:pt>
                <c:pt idx="25">
                  <c:v>6512</c:v>
                </c:pt>
                <c:pt idx="26">
                  <c:v>6712</c:v>
                </c:pt>
                <c:pt idx="27">
                  <c:v>6894</c:v>
                </c:pt>
                <c:pt idx="28">
                  <c:v>7155</c:v>
                </c:pt>
                <c:pt idx="29">
                  <c:v>7405</c:v>
                </c:pt>
                <c:pt idx="30">
                  <c:v>7644</c:v>
                </c:pt>
                <c:pt idx="31">
                  <c:v>7884</c:v>
                </c:pt>
              </c:numCache>
            </c:numRef>
          </c:xVal>
          <c:yVal>
            <c:numRef>
              <c:f>'Peak data'!$A$3:$A$34</c:f>
              <c:numCache>
                <c:formatCode>General</c:formatCode>
                <c:ptCount val="32"/>
                <c:pt idx="0">
                  <c:v>94.76</c:v>
                </c:pt>
                <c:pt idx="1">
                  <c:v>94.91</c:v>
                </c:pt>
                <c:pt idx="2">
                  <c:v>94.16</c:v>
                </c:pt>
                <c:pt idx="3">
                  <c:v>93.41</c:v>
                </c:pt>
                <c:pt idx="4">
                  <c:v>92.66</c:v>
                </c:pt>
                <c:pt idx="5">
                  <c:v>91.76</c:v>
                </c:pt>
                <c:pt idx="6">
                  <c:v>90.86</c:v>
                </c:pt>
                <c:pt idx="7">
                  <c:v>90.11</c:v>
                </c:pt>
                <c:pt idx="8">
                  <c:v>89.22</c:v>
                </c:pt>
                <c:pt idx="9">
                  <c:v>88.32</c:v>
                </c:pt>
                <c:pt idx="10">
                  <c:v>86.82</c:v>
                </c:pt>
                <c:pt idx="11">
                  <c:v>85.92</c:v>
                </c:pt>
                <c:pt idx="12">
                  <c:v>84.28</c:v>
                </c:pt>
                <c:pt idx="13">
                  <c:v>83.23</c:v>
                </c:pt>
                <c:pt idx="14">
                  <c:v>81.58</c:v>
                </c:pt>
                <c:pt idx="15">
                  <c:v>79.94</c:v>
                </c:pt>
                <c:pt idx="16">
                  <c:v>78.59</c:v>
                </c:pt>
                <c:pt idx="17">
                  <c:v>77.540000000000006</c:v>
                </c:pt>
                <c:pt idx="18">
                  <c:v>74.849999999999994</c:v>
                </c:pt>
                <c:pt idx="19">
                  <c:v>74.7</c:v>
                </c:pt>
                <c:pt idx="20">
                  <c:v>75</c:v>
                </c:pt>
                <c:pt idx="21">
                  <c:v>75.75</c:v>
                </c:pt>
                <c:pt idx="22">
                  <c:v>76.19</c:v>
                </c:pt>
                <c:pt idx="23">
                  <c:v>74.25</c:v>
                </c:pt>
                <c:pt idx="24">
                  <c:v>73.2</c:v>
                </c:pt>
                <c:pt idx="25">
                  <c:v>73.5</c:v>
                </c:pt>
                <c:pt idx="26">
                  <c:v>73.8</c:v>
                </c:pt>
                <c:pt idx="27">
                  <c:v>72.900000000000006</c:v>
                </c:pt>
                <c:pt idx="28">
                  <c:v>71.5</c:v>
                </c:pt>
                <c:pt idx="29">
                  <c:v>70.95</c:v>
                </c:pt>
                <c:pt idx="30">
                  <c:v>69.010000000000005</c:v>
                </c:pt>
                <c:pt idx="31">
                  <c:v>71.55</c:v>
                </c:pt>
              </c:numCache>
            </c:numRef>
          </c:yVal>
        </c:ser>
        <c:axId val="133704704"/>
        <c:axId val="13371916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1"/>
            <c:marker>
              <c:symbol val="triangle"/>
              <c:size val="8"/>
            </c:marker>
          </c:dPt>
          <c:dPt>
            <c:idx val="31"/>
            <c:marker>
              <c:symbol val="triangle"/>
              <c:size val="8"/>
            </c:marker>
          </c:dPt>
          <c:dLbls>
            <c:dLbl>
              <c:idx val="21"/>
              <c:layout>
                <c:manualLayout>
                  <c:x val="-4.7407407407407454E-2"/>
                  <c:y val="-3.267973856209154E-2"/>
                </c:manualLayout>
              </c:layout>
              <c:showVal val="1"/>
            </c:dLbl>
            <c:dLbl>
              <c:idx val="31"/>
              <c:layout>
                <c:manualLayout>
                  <c:x val="-7.8518518518518515E-2"/>
                  <c:y val="8.7145969498910701E-3"/>
                </c:manualLayout>
              </c:layout>
              <c:showVal val="1"/>
            </c:dLbl>
            <c:delete val="1"/>
          </c:dLbls>
          <c:xVal>
            <c:numRef>
              <c:f>'Peak data'!$D$3:$D$1126</c:f>
              <c:numCache>
                <c:formatCode>General</c:formatCode>
                <c:ptCount val="1110"/>
                <c:pt idx="0">
                  <c:v>57</c:v>
                </c:pt>
                <c:pt idx="1">
                  <c:v>60</c:v>
                </c:pt>
                <c:pt idx="2">
                  <c:v>334</c:v>
                </c:pt>
                <c:pt idx="3">
                  <c:v>594</c:v>
                </c:pt>
                <c:pt idx="4">
                  <c:v>870</c:v>
                </c:pt>
                <c:pt idx="5">
                  <c:v>1139</c:v>
                </c:pt>
                <c:pt idx="6">
                  <c:v>1410</c:v>
                </c:pt>
                <c:pt idx="7">
                  <c:v>1678</c:v>
                </c:pt>
                <c:pt idx="8">
                  <c:v>1948</c:v>
                </c:pt>
                <c:pt idx="9">
                  <c:v>2213</c:v>
                </c:pt>
                <c:pt idx="10">
                  <c:v>2483</c:v>
                </c:pt>
                <c:pt idx="11">
                  <c:v>2778</c:v>
                </c:pt>
                <c:pt idx="12">
                  <c:v>3054</c:v>
                </c:pt>
                <c:pt idx="13">
                  <c:v>3337</c:v>
                </c:pt>
                <c:pt idx="14">
                  <c:v>3622</c:v>
                </c:pt>
                <c:pt idx="15">
                  <c:v>3915</c:v>
                </c:pt>
                <c:pt idx="16">
                  <c:v>4202</c:v>
                </c:pt>
                <c:pt idx="17">
                  <c:v>4504</c:v>
                </c:pt>
                <c:pt idx="18">
                  <c:v>4790</c:v>
                </c:pt>
                <c:pt idx="19">
                  <c:v>5088</c:v>
                </c:pt>
                <c:pt idx="20">
                  <c:v>5344</c:v>
                </c:pt>
                <c:pt idx="21">
                  <c:v>5608</c:v>
                </c:pt>
                <c:pt idx="22">
                  <c:v>5847</c:v>
                </c:pt>
                <c:pt idx="23">
                  <c:v>6081</c:v>
                </c:pt>
                <c:pt idx="24">
                  <c:v>6315</c:v>
                </c:pt>
                <c:pt idx="25">
                  <c:v>6512</c:v>
                </c:pt>
                <c:pt idx="26">
                  <c:v>6712</c:v>
                </c:pt>
                <c:pt idx="27">
                  <c:v>6894</c:v>
                </c:pt>
                <c:pt idx="28">
                  <c:v>7155</c:v>
                </c:pt>
                <c:pt idx="29">
                  <c:v>7405</c:v>
                </c:pt>
                <c:pt idx="30">
                  <c:v>7644</c:v>
                </c:pt>
                <c:pt idx="31">
                  <c:v>7884</c:v>
                </c:pt>
              </c:numCache>
            </c:numRef>
          </c:xVal>
          <c:yVal>
            <c:numRef>
              <c:f>'Peak data'!$B$3:$B$245</c:f>
              <c:numCache>
                <c:formatCode>General</c:formatCode>
                <c:ptCount val="229"/>
                <c:pt idx="0">
                  <c:v>94.7</c:v>
                </c:pt>
                <c:pt idx="1">
                  <c:v>94.6</c:v>
                </c:pt>
                <c:pt idx="2">
                  <c:v>94.6</c:v>
                </c:pt>
                <c:pt idx="3">
                  <c:v>96.9</c:v>
                </c:pt>
                <c:pt idx="4">
                  <c:v>132</c:v>
                </c:pt>
                <c:pt idx="5">
                  <c:v>163.9</c:v>
                </c:pt>
                <c:pt idx="6">
                  <c:v>198.8</c:v>
                </c:pt>
                <c:pt idx="7">
                  <c:v>234</c:v>
                </c:pt>
                <c:pt idx="8">
                  <c:v>269.3</c:v>
                </c:pt>
                <c:pt idx="9">
                  <c:v>304.89999999999998</c:v>
                </c:pt>
                <c:pt idx="10">
                  <c:v>341.8</c:v>
                </c:pt>
                <c:pt idx="11">
                  <c:v>379</c:v>
                </c:pt>
                <c:pt idx="12">
                  <c:v>419.7</c:v>
                </c:pt>
                <c:pt idx="13">
                  <c:v>461.9</c:v>
                </c:pt>
                <c:pt idx="14">
                  <c:v>505.9</c:v>
                </c:pt>
                <c:pt idx="15">
                  <c:v>549.9</c:v>
                </c:pt>
                <c:pt idx="16">
                  <c:v>599.20000000000005</c:v>
                </c:pt>
                <c:pt idx="17">
                  <c:v>651</c:v>
                </c:pt>
                <c:pt idx="18">
                  <c:v>665</c:v>
                </c:pt>
                <c:pt idx="19">
                  <c:v>669.2</c:v>
                </c:pt>
                <c:pt idx="20">
                  <c:v>672.2</c:v>
                </c:pt>
                <c:pt idx="21">
                  <c:v>677.9</c:v>
                </c:pt>
                <c:pt idx="22">
                  <c:v>655.29999999999995</c:v>
                </c:pt>
                <c:pt idx="23">
                  <c:v>640.5</c:v>
                </c:pt>
                <c:pt idx="24">
                  <c:v>618.4</c:v>
                </c:pt>
                <c:pt idx="25">
                  <c:v>604.29999999999995</c:v>
                </c:pt>
                <c:pt idx="26">
                  <c:v>599.20000000000005</c:v>
                </c:pt>
                <c:pt idx="27">
                  <c:v>582.29999999999995</c:v>
                </c:pt>
                <c:pt idx="28">
                  <c:v>568.5</c:v>
                </c:pt>
                <c:pt idx="29">
                  <c:v>525.29999999999995</c:v>
                </c:pt>
                <c:pt idx="30">
                  <c:v>486.7</c:v>
                </c:pt>
                <c:pt idx="31">
                  <c:v>435.8</c:v>
                </c:pt>
              </c:numCache>
            </c:numRef>
          </c:yVal>
        </c:ser>
        <c:axId val="133721088"/>
        <c:axId val="133739264"/>
      </c:scatterChart>
      <c:valAx>
        <c:axId val="13370470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2"/>
              <c:y val="0.87438817696807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19168"/>
        <c:crosses val="autoZero"/>
        <c:crossBetween val="midCat"/>
      </c:valAx>
      <c:valAx>
        <c:axId val="1337191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3.5182268883056291E-4"/>
              <c:y val="0.1477252843394576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04704"/>
        <c:crosses val="autoZero"/>
        <c:crossBetween val="midCat"/>
      </c:valAx>
      <c:valAx>
        <c:axId val="133721088"/>
        <c:scaling>
          <c:orientation val="minMax"/>
        </c:scaling>
        <c:delete val="1"/>
        <c:axPos val="b"/>
        <c:numFmt formatCode="General" sourceLinked="1"/>
        <c:tickLblPos val="none"/>
        <c:crossAx val="133739264"/>
        <c:crosses val="autoZero"/>
        <c:crossBetween val="midCat"/>
      </c:valAx>
      <c:valAx>
        <c:axId val="13373926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2108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15001458151064"/>
          <c:y val="0.93748734839517611"/>
          <c:w val="0.66832009332166853"/>
          <c:h val="4.21139759490848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7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74</c:v>
                </c:pt>
                <c:pt idx="1">
                  <c:v>81</c:v>
                </c:pt>
                <c:pt idx="2">
                  <c:v>81.5</c:v>
                </c:pt>
                <c:pt idx="3">
                  <c:v>86.6</c:v>
                </c:pt>
                <c:pt idx="4">
                  <c:v>84</c:v>
                </c:pt>
                <c:pt idx="5">
                  <c:v>86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89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89</c:v>
                </c:pt>
                <c:pt idx="6">
                  <c:v>89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7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21.8</c:v>
                </c:pt>
                <c:pt idx="1">
                  <c:v>36.9</c:v>
                </c:pt>
                <c:pt idx="2">
                  <c:v>60.5</c:v>
                </c:pt>
                <c:pt idx="3">
                  <c:v>74.5</c:v>
                </c:pt>
                <c:pt idx="4">
                  <c:v>83</c:v>
                </c:pt>
                <c:pt idx="5">
                  <c:v>96</c:v>
                </c:pt>
                <c:pt idx="6">
                  <c:v>103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7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137</c:v>
                </c:pt>
                <c:pt idx="1">
                  <c:v>132</c:v>
                </c:pt>
                <c:pt idx="2">
                  <c:v>145</c:v>
                </c:pt>
                <c:pt idx="3">
                  <c:v>144</c:v>
                </c:pt>
                <c:pt idx="4">
                  <c:v>130</c:v>
                </c:pt>
                <c:pt idx="5">
                  <c:v>130</c:v>
                </c:pt>
                <c:pt idx="6">
                  <c:v>120</c:v>
                </c:pt>
              </c:numCache>
            </c:numRef>
          </c:yVal>
        </c:ser>
        <c:axId val="135071232"/>
        <c:axId val="13507315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7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11.505000000000001</c:v>
                </c:pt>
                <c:pt idx="1">
                  <c:v>11.505000000000001</c:v>
                </c:pt>
                <c:pt idx="2">
                  <c:v>11.505000000000001</c:v>
                </c:pt>
                <c:pt idx="3">
                  <c:v>11.505000000000001</c:v>
                </c:pt>
                <c:pt idx="4">
                  <c:v>9.7349999999999994</c:v>
                </c:pt>
                <c:pt idx="5">
                  <c:v>9.7349999999999994</c:v>
                </c:pt>
                <c:pt idx="6">
                  <c:v>8.8500000000000014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7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2.1905940594059405</c:v>
                </c:pt>
                <c:pt idx="1">
                  <c:v>4.3811881188118811</c:v>
                </c:pt>
                <c:pt idx="2">
                  <c:v>6.5717821782178216</c:v>
                </c:pt>
                <c:pt idx="3">
                  <c:v>8.7623762376237622</c:v>
                </c:pt>
                <c:pt idx="4">
                  <c:v>9.2678979436405182</c:v>
                </c:pt>
                <c:pt idx="5">
                  <c:v>11.121477532368621</c:v>
                </c:pt>
                <c:pt idx="6">
                  <c:v>11.795506473724297</c:v>
                </c:pt>
              </c:numCache>
            </c:numRef>
          </c:yVal>
        </c:ser>
        <c:axId val="135080576"/>
        <c:axId val="135079040"/>
      </c:scatterChart>
      <c:valAx>
        <c:axId val="13507123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73152"/>
        <c:crosses val="autoZero"/>
        <c:crossBetween val="midCat"/>
      </c:valAx>
      <c:valAx>
        <c:axId val="135073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71232"/>
        <c:crosses val="autoZero"/>
        <c:crossBetween val="midCat"/>
      </c:valAx>
      <c:valAx>
        <c:axId val="135079040"/>
        <c:scaling>
          <c:orientation val="minMax"/>
        </c:scaling>
        <c:axPos val="r"/>
        <c:numFmt formatCode="0.0" sourceLinked="0"/>
        <c:tickLblPos val="nextTo"/>
        <c:crossAx val="135080576"/>
        <c:crosses val="max"/>
        <c:crossBetween val="midCat"/>
      </c:valAx>
      <c:valAx>
        <c:axId val="135080576"/>
        <c:scaling>
          <c:orientation val="minMax"/>
        </c:scaling>
        <c:delete val="1"/>
        <c:axPos val="b"/>
        <c:numFmt formatCode="General" sourceLinked="1"/>
        <c:tickLblPos val="none"/>
        <c:crossAx val="1350790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7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74</c:v>
                </c:pt>
                <c:pt idx="1">
                  <c:v>81</c:v>
                </c:pt>
                <c:pt idx="2">
                  <c:v>81.5</c:v>
                </c:pt>
                <c:pt idx="3">
                  <c:v>86.6</c:v>
                </c:pt>
                <c:pt idx="4">
                  <c:v>84</c:v>
                </c:pt>
                <c:pt idx="5">
                  <c:v>86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89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89</c:v>
                </c:pt>
                <c:pt idx="6">
                  <c:v>89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7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21.8</c:v>
                </c:pt>
                <c:pt idx="1">
                  <c:v>36.9</c:v>
                </c:pt>
                <c:pt idx="2">
                  <c:v>60.5</c:v>
                </c:pt>
                <c:pt idx="3">
                  <c:v>74.5</c:v>
                </c:pt>
                <c:pt idx="4">
                  <c:v>83</c:v>
                </c:pt>
                <c:pt idx="5">
                  <c:v>96</c:v>
                </c:pt>
                <c:pt idx="6">
                  <c:v>103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7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137</c:v>
                </c:pt>
                <c:pt idx="1">
                  <c:v>132</c:v>
                </c:pt>
                <c:pt idx="2">
                  <c:v>145</c:v>
                </c:pt>
                <c:pt idx="3">
                  <c:v>144</c:v>
                </c:pt>
                <c:pt idx="4">
                  <c:v>130</c:v>
                </c:pt>
                <c:pt idx="5">
                  <c:v>130</c:v>
                </c:pt>
                <c:pt idx="6">
                  <c:v>120</c:v>
                </c:pt>
              </c:numCache>
            </c:numRef>
          </c:yVal>
        </c:ser>
        <c:axId val="135142784"/>
        <c:axId val="13516544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7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13.2</c:v>
                </c:pt>
                <c:pt idx="5">
                  <c:v>13.2</c:v>
                </c:pt>
                <c:pt idx="6">
                  <c:v>12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7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1.6408961817608079</c:v>
                </c:pt>
                <c:pt idx="1">
                  <c:v>3.2817923635216157</c:v>
                </c:pt>
                <c:pt idx="2">
                  <c:v>4.9226885452824236</c:v>
                </c:pt>
                <c:pt idx="3">
                  <c:v>6.5635847270432315</c:v>
                </c:pt>
                <c:pt idx="4">
                  <c:v>6.9422530766803412</c:v>
                </c:pt>
                <c:pt idx="5">
                  <c:v>8.3307036920164084</c:v>
                </c:pt>
                <c:pt idx="6">
                  <c:v>8.835594824865888</c:v>
                </c:pt>
              </c:numCache>
            </c:numRef>
          </c:yVal>
        </c:ser>
        <c:axId val="135168768"/>
        <c:axId val="135166976"/>
      </c:scatterChart>
      <c:valAx>
        <c:axId val="1351427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165440"/>
        <c:crosses val="autoZero"/>
        <c:crossBetween val="midCat"/>
      </c:valAx>
      <c:valAx>
        <c:axId val="135165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142784"/>
        <c:crosses val="autoZero"/>
        <c:crossBetween val="midCat"/>
      </c:valAx>
      <c:valAx>
        <c:axId val="135166976"/>
        <c:scaling>
          <c:orientation val="minMax"/>
        </c:scaling>
        <c:axPos val="r"/>
        <c:numFmt formatCode="0.0" sourceLinked="0"/>
        <c:tickLblPos val="nextTo"/>
        <c:crossAx val="135168768"/>
        <c:crosses val="max"/>
        <c:crossBetween val="midCat"/>
      </c:valAx>
      <c:valAx>
        <c:axId val="135168768"/>
        <c:scaling>
          <c:orientation val="minMax"/>
        </c:scaling>
        <c:delete val="1"/>
        <c:axPos val="b"/>
        <c:numFmt formatCode="General" sourceLinked="1"/>
        <c:tickLblPos val="none"/>
        <c:crossAx val="13516697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7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75</c:v>
                </c:pt>
                <c:pt idx="1">
                  <c:v>78</c:v>
                </c:pt>
                <c:pt idx="2">
                  <c:v>80</c:v>
                </c:pt>
                <c:pt idx="3">
                  <c:v>82</c:v>
                </c:pt>
                <c:pt idx="4">
                  <c:v>78</c:v>
                </c:pt>
                <c:pt idx="5">
                  <c:v>77</c:v>
                </c:pt>
                <c:pt idx="6">
                  <c:v>72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7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19</c:v>
                </c:pt>
                <c:pt idx="1">
                  <c:v>28</c:v>
                </c:pt>
                <c:pt idx="2">
                  <c:v>24.6</c:v>
                </c:pt>
                <c:pt idx="3">
                  <c:v>29.5</c:v>
                </c:pt>
                <c:pt idx="4">
                  <c:v>30.8</c:v>
                </c:pt>
                <c:pt idx="5">
                  <c:v>29.2</c:v>
                </c:pt>
                <c:pt idx="6">
                  <c:v>38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7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137.5</c:v>
                </c:pt>
                <c:pt idx="1">
                  <c:v>120</c:v>
                </c:pt>
                <c:pt idx="2">
                  <c:v>87</c:v>
                </c:pt>
                <c:pt idx="3">
                  <c:v>78</c:v>
                </c:pt>
                <c:pt idx="4">
                  <c:v>70</c:v>
                </c:pt>
                <c:pt idx="5">
                  <c:v>60</c:v>
                </c:pt>
                <c:pt idx="6">
                  <c:v>62</c:v>
                </c:pt>
              </c:numCache>
            </c:numRef>
          </c:yVal>
        </c:ser>
        <c:axId val="135341568"/>
        <c:axId val="13534348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7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11.505000000000001</c:v>
                </c:pt>
                <c:pt idx="1">
                  <c:v>8.8500000000000014</c:v>
                </c:pt>
                <c:pt idx="2">
                  <c:v>5.3100000000000005</c:v>
                </c:pt>
                <c:pt idx="3">
                  <c:v>4.4250000000000007</c:v>
                </c:pt>
                <c:pt idx="4">
                  <c:v>3.54</c:v>
                </c:pt>
                <c:pt idx="5">
                  <c:v>2.6550000000000002</c:v>
                </c:pt>
                <c:pt idx="6">
                  <c:v>2.6550000000000002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7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2.1905940594059405</c:v>
                </c:pt>
                <c:pt idx="1">
                  <c:v>3.3701447067783707</c:v>
                </c:pt>
                <c:pt idx="2">
                  <c:v>3.0331302361005337</c:v>
                </c:pt>
                <c:pt idx="3">
                  <c:v>3.3701447067783707</c:v>
                </c:pt>
                <c:pt idx="4">
                  <c:v>3.3701447067783703</c:v>
                </c:pt>
                <c:pt idx="5">
                  <c:v>3.0331302361005337</c:v>
                </c:pt>
                <c:pt idx="6">
                  <c:v>3.5386519421172888</c:v>
                </c:pt>
              </c:numCache>
            </c:numRef>
          </c:yVal>
        </c:ser>
        <c:axId val="135355008"/>
        <c:axId val="135353472"/>
      </c:scatterChart>
      <c:valAx>
        <c:axId val="1353415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43488"/>
        <c:crosses val="autoZero"/>
        <c:crossBetween val="midCat"/>
      </c:valAx>
      <c:valAx>
        <c:axId val="135343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41568"/>
        <c:crosses val="autoZero"/>
        <c:crossBetween val="midCat"/>
      </c:valAx>
      <c:valAx>
        <c:axId val="135353472"/>
        <c:scaling>
          <c:orientation val="minMax"/>
        </c:scaling>
        <c:axPos val="r"/>
        <c:numFmt formatCode="0.0" sourceLinked="0"/>
        <c:tickLblPos val="nextTo"/>
        <c:crossAx val="135355008"/>
        <c:crosses val="max"/>
        <c:crossBetween val="midCat"/>
      </c:valAx>
      <c:valAx>
        <c:axId val="135355008"/>
        <c:scaling>
          <c:orientation val="minMax"/>
        </c:scaling>
        <c:delete val="1"/>
        <c:axPos val="b"/>
        <c:numFmt formatCode="General" sourceLinked="1"/>
        <c:tickLblPos val="none"/>
        <c:crossAx val="1353534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7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75</c:v>
                </c:pt>
                <c:pt idx="1">
                  <c:v>78</c:v>
                </c:pt>
                <c:pt idx="2">
                  <c:v>80</c:v>
                </c:pt>
                <c:pt idx="3">
                  <c:v>82</c:v>
                </c:pt>
                <c:pt idx="4">
                  <c:v>78</c:v>
                </c:pt>
                <c:pt idx="5">
                  <c:v>77</c:v>
                </c:pt>
                <c:pt idx="6">
                  <c:v>72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7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19</c:v>
                </c:pt>
                <c:pt idx="1">
                  <c:v>28</c:v>
                </c:pt>
                <c:pt idx="2">
                  <c:v>24.6</c:v>
                </c:pt>
                <c:pt idx="3">
                  <c:v>29.5</c:v>
                </c:pt>
                <c:pt idx="4">
                  <c:v>30.8</c:v>
                </c:pt>
                <c:pt idx="5">
                  <c:v>29.2</c:v>
                </c:pt>
                <c:pt idx="6">
                  <c:v>38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7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137.5</c:v>
                </c:pt>
                <c:pt idx="1">
                  <c:v>120</c:v>
                </c:pt>
                <c:pt idx="2">
                  <c:v>87</c:v>
                </c:pt>
                <c:pt idx="3">
                  <c:v>78</c:v>
                </c:pt>
                <c:pt idx="4">
                  <c:v>70</c:v>
                </c:pt>
                <c:pt idx="5">
                  <c:v>60</c:v>
                </c:pt>
                <c:pt idx="6">
                  <c:v>62</c:v>
                </c:pt>
              </c:numCache>
            </c:numRef>
          </c:yVal>
        </c:ser>
        <c:axId val="135425408"/>
        <c:axId val="13543168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7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15.6</c:v>
                </c:pt>
                <c:pt idx="1">
                  <c:v>12</c:v>
                </c:pt>
                <c:pt idx="2">
                  <c:v>7.2</c:v>
                </c:pt>
                <c:pt idx="3">
                  <c:v>6</c:v>
                </c:pt>
                <c:pt idx="4">
                  <c:v>4.8</c:v>
                </c:pt>
                <c:pt idx="5">
                  <c:v>3.6</c:v>
                </c:pt>
                <c:pt idx="6">
                  <c:v>3.6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7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1.6408961817608079</c:v>
                </c:pt>
                <c:pt idx="1">
                  <c:v>2.5244556642473968</c:v>
                </c:pt>
                <c:pt idx="2">
                  <c:v>2.2720100978226569</c:v>
                </c:pt>
                <c:pt idx="3">
                  <c:v>2.5244556642473968</c:v>
                </c:pt>
                <c:pt idx="4">
                  <c:v>2.5244556642473968</c:v>
                </c:pt>
                <c:pt idx="5">
                  <c:v>2.2720100978226569</c:v>
                </c:pt>
                <c:pt idx="6">
                  <c:v>2.6506784474597667</c:v>
                </c:pt>
              </c:numCache>
            </c:numRef>
          </c:yVal>
        </c:ser>
        <c:axId val="135451392"/>
        <c:axId val="135433216"/>
      </c:scatterChart>
      <c:valAx>
        <c:axId val="1354254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31680"/>
        <c:crosses val="autoZero"/>
        <c:crossBetween val="midCat"/>
      </c:valAx>
      <c:valAx>
        <c:axId val="135431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25408"/>
        <c:crosses val="autoZero"/>
        <c:crossBetween val="midCat"/>
      </c:valAx>
      <c:valAx>
        <c:axId val="135433216"/>
        <c:scaling>
          <c:orientation val="minMax"/>
        </c:scaling>
        <c:axPos val="r"/>
        <c:numFmt formatCode="0.0" sourceLinked="0"/>
        <c:tickLblPos val="nextTo"/>
        <c:crossAx val="135451392"/>
        <c:crosses val="max"/>
        <c:crossBetween val="midCat"/>
      </c:valAx>
      <c:valAx>
        <c:axId val="135451392"/>
        <c:scaling>
          <c:orientation val="minMax"/>
        </c:scaling>
        <c:delete val="1"/>
        <c:axPos val="b"/>
        <c:numFmt formatCode="General" sourceLinked="1"/>
        <c:tickLblPos val="none"/>
        <c:crossAx val="1354332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80</c:v>
                </c:pt>
                <c:pt idx="2">
                  <c:v>82</c:v>
                </c:pt>
                <c:pt idx="3">
                  <c:v>77</c:v>
                </c:pt>
                <c:pt idx="4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86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91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13.2</c:v>
                </c:pt>
                <c:pt idx="1">
                  <c:v>13.4</c:v>
                </c:pt>
                <c:pt idx="2">
                  <c:v>12.2</c:v>
                </c:pt>
                <c:pt idx="3">
                  <c:v>18.5</c:v>
                </c:pt>
                <c:pt idx="4">
                  <c:v>15.5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126</c:v>
                </c:pt>
                <c:pt idx="1">
                  <c:v>75</c:v>
                </c:pt>
                <c:pt idx="2">
                  <c:v>56.5</c:v>
                </c:pt>
                <c:pt idx="3">
                  <c:v>60</c:v>
                </c:pt>
                <c:pt idx="4">
                  <c:v>46</c:v>
                </c:pt>
              </c:numCache>
            </c:numRef>
          </c:yVal>
        </c:ser>
        <c:axId val="136795648"/>
        <c:axId val="13679756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4.4250000000000007</c:v>
                </c:pt>
                <c:pt idx="2">
                  <c:v>2.6550000000000002</c:v>
                </c:pt>
                <c:pt idx="3">
                  <c:v>2.6550000000000002</c:v>
                </c:pt>
                <c:pt idx="4">
                  <c:v>1.77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1.6850723533891854</c:v>
                </c:pt>
                <c:pt idx="2">
                  <c:v>1.5165651180502668</c:v>
                </c:pt>
                <c:pt idx="3">
                  <c:v>2.0220868240670224</c:v>
                </c:pt>
                <c:pt idx="4">
                  <c:v>1.6850723533891852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6817280"/>
        <c:axId val="136815744"/>
      </c:scatterChart>
      <c:valAx>
        <c:axId val="136795648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797568"/>
        <c:crosses val="autoZero"/>
        <c:crossBetween val="midCat"/>
      </c:valAx>
      <c:valAx>
        <c:axId val="136797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795648"/>
        <c:crosses val="autoZero"/>
        <c:crossBetween val="midCat"/>
      </c:valAx>
      <c:valAx>
        <c:axId val="136815744"/>
        <c:scaling>
          <c:orientation val="minMax"/>
        </c:scaling>
        <c:axPos val="r"/>
        <c:numFmt formatCode="0.0" sourceLinked="0"/>
        <c:tickLblPos val="nextTo"/>
        <c:crossAx val="136817280"/>
        <c:crosses val="max"/>
        <c:crossBetween val="midCat"/>
      </c:valAx>
      <c:valAx>
        <c:axId val="136817280"/>
        <c:scaling>
          <c:orientation val="minMax"/>
        </c:scaling>
        <c:delete val="1"/>
        <c:axPos val="b"/>
        <c:numFmt formatCode="General" sourceLinked="1"/>
        <c:tickLblPos val="none"/>
        <c:crossAx val="1368157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80</c:v>
                </c:pt>
                <c:pt idx="2">
                  <c:v>82</c:v>
                </c:pt>
                <c:pt idx="3">
                  <c:v>77</c:v>
                </c:pt>
                <c:pt idx="4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86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91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13.2</c:v>
                </c:pt>
                <c:pt idx="1">
                  <c:v>13.4</c:v>
                </c:pt>
                <c:pt idx="2">
                  <c:v>12.2</c:v>
                </c:pt>
                <c:pt idx="3">
                  <c:v>18.5</c:v>
                </c:pt>
                <c:pt idx="4">
                  <c:v>15.5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126</c:v>
                </c:pt>
                <c:pt idx="1">
                  <c:v>75</c:v>
                </c:pt>
                <c:pt idx="2">
                  <c:v>56.5</c:v>
                </c:pt>
                <c:pt idx="3">
                  <c:v>60</c:v>
                </c:pt>
                <c:pt idx="4">
                  <c:v>46</c:v>
                </c:pt>
              </c:numCache>
            </c:numRef>
          </c:yVal>
        </c:ser>
        <c:axId val="136846720"/>
        <c:axId val="136902144"/>
      </c:scatterChart>
      <c:scatterChart>
        <c:scatterStyle val="lineMarker"/>
        <c:ser>
          <c:idx val="2"/>
          <c:order val="2"/>
          <c:tx>
            <c:v>Torque-Nm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10.8</c:v>
                </c:pt>
                <c:pt idx="1">
                  <c:v>6</c:v>
                </c:pt>
                <c:pt idx="2">
                  <c:v>3.6</c:v>
                </c:pt>
                <c:pt idx="3">
                  <c:v>3.6</c:v>
                </c:pt>
                <c:pt idx="4">
                  <c:v>2.4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1.2622278321236984</c:v>
                </c:pt>
                <c:pt idx="2">
                  <c:v>1.1360050489113285</c:v>
                </c:pt>
                <c:pt idx="3">
                  <c:v>1.514673398548438</c:v>
                </c:pt>
                <c:pt idx="4">
                  <c:v>1.2622278321236984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6909568"/>
        <c:axId val="136903680"/>
      </c:scatterChart>
      <c:valAx>
        <c:axId val="136846720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902144"/>
        <c:crosses val="autoZero"/>
        <c:crossBetween val="midCat"/>
      </c:valAx>
      <c:valAx>
        <c:axId val="136902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846720"/>
        <c:crosses val="autoZero"/>
        <c:crossBetween val="midCat"/>
      </c:valAx>
      <c:valAx>
        <c:axId val="136903680"/>
        <c:scaling>
          <c:orientation val="minMax"/>
        </c:scaling>
        <c:axPos val="r"/>
        <c:numFmt formatCode="0.0" sourceLinked="0"/>
        <c:tickLblPos val="nextTo"/>
        <c:crossAx val="136909568"/>
        <c:crosses val="max"/>
        <c:crossBetween val="midCat"/>
      </c:valAx>
      <c:valAx>
        <c:axId val="136909568"/>
        <c:scaling>
          <c:orientation val="minMax"/>
        </c:scaling>
        <c:delete val="1"/>
        <c:axPos val="b"/>
        <c:numFmt formatCode="General" sourceLinked="1"/>
        <c:tickLblPos val="none"/>
        <c:crossAx val="1369036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AC-20 Imperial Peak Graph</a:t>
          </a:r>
        </a:p>
        <a:p xmlns:a="http://schemas.openxmlformats.org/drawingml/2006/main">
          <a:pPr algn="ctr"/>
          <a:r>
            <a:rPr lang="en-US" sz="2000" b="1" baseline="0"/>
            <a:t>96 Volts/ 650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0.14216</cdr:y>
    </cdr:from>
    <cdr:to>
      <cdr:x>0.04111</cdr:x>
      <cdr:y>0.84804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828675"/>
          <a:ext cx="352416" cy="411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</a:t>
          </a:r>
          <a:r>
            <a:rPr lang="en-US" sz="1600" b="1" baseline="0"/>
            <a:t> Battery Voltage</a:t>
          </a:r>
          <a:endParaRPr lang="en-US" sz="16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96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</cdr:x>
      <cdr:y>0</cdr:y>
    </cdr:from>
    <cdr:to>
      <cdr:x>0.79667</cdr:x>
      <cdr:y>0.22549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43135" y="-28575"/>
          <a:ext cx="4686328" cy="1314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latin typeface="+mn-lt"/>
              <a:ea typeface="+mn-ea"/>
              <a:cs typeface="+mn-cs"/>
            </a:rPr>
            <a:t>HPEVS</a:t>
          </a:r>
          <a:r>
            <a:rPr lang="en-US" sz="1800" b="1" baseline="0">
              <a:latin typeface="+mn-lt"/>
              <a:ea typeface="+mn-ea"/>
              <a:cs typeface="+mn-cs"/>
            </a:rPr>
            <a:t> AC-20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+mn-lt"/>
              <a:ea typeface="+mn-ea"/>
              <a:cs typeface="+mn-cs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+mn-lt"/>
              <a:ea typeface="+mn-ea"/>
              <a:cs typeface="+mn-cs"/>
            </a:rPr>
            <a:t> </a:t>
          </a:r>
          <a:r>
            <a:rPr lang="en-US" sz="18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18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0.05333</cdr:x>
      <cdr:y>0.01471</cdr:y>
    </cdr:from>
    <cdr:to>
      <cdr:x>0.27555</cdr:x>
      <cdr:y>0.12745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720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0.0049</cdr:y>
    </cdr:from>
    <cdr:to>
      <cdr:x>0.79556</cdr:x>
      <cdr:y>0.21569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28564"/>
          <a:ext cx="4410123" cy="1228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0.96889</cdr:x>
      <cdr:y>0.23693</cdr:y>
    </cdr:from>
    <cdr:to>
      <cdr:x>0.99777</cdr:x>
      <cdr:y>0.77614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05838" y="13811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0.06667</cdr:x>
      <cdr:y>0.01634</cdr:y>
    </cdr:from>
    <cdr:to>
      <cdr:x>0.28889</cdr:x>
      <cdr:y>0.12908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71500" y="952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0.24333</cdr:x>
      <cdr:y>0</cdr:y>
    </cdr:from>
    <cdr:to>
      <cdr:x>0.79778</cdr:x>
      <cdr:y>0.18628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85965" y="-28575"/>
          <a:ext cx="4753023" cy="108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0.05333</cdr:x>
      <cdr:y>0.01634</cdr:y>
    </cdr:from>
    <cdr:to>
      <cdr:x>0.27555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7200" y="952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0.79556</cdr:x>
      <cdr:y>0.19445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-28575"/>
          <a:ext cx="4410123" cy="113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0.96889</cdr:x>
      <cdr:y>0.2402</cdr:y>
    </cdr:from>
    <cdr:to>
      <cdr:x>0.99777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05838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0.05889</cdr:x>
      <cdr:y>0.01961</cdr:y>
    </cdr:from>
    <cdr:to>
      <cdr:x>0.28111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04825" y="1143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0.25667</cdr:x>
      <cdr:y>0</cdr:y>
    </cdr:from>
    <cdr:to>
      <cdr:x>0.79556</cdr:x>
      <cdr:y>0.19281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00304" y="-28575"/>
          <a:ext cx="4619634" cy="1123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0.04778</cdr:x>
      <cdr:y>0.02124</cdr:y>
    </cdr:from>
    <cdr:to>
      <cdr:x>0.27</cdr:x>
      <cdr:y>0.13398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9575" y="1238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0.79556</cdr:x>
      <cdr:y>0.19771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-28575"/>
          <a:ext cx="4410123" cy="1152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0.06444</cdr:x>
      <cdr:y>0.02614</cdr:y>
    </cdr:from>
    <cdr:to>
      <cdr:x>0.28666</cdr:x>
      <cdr:y>0.13888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52450" y="1524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6"/>
  <sheetViews>
    <sheetView workbookViewId="0">
      <pane ySplit="2" topLeftCell="A3" activePane="bottomLeft" state="frozen"/>
      <selection pane="bottomLeft" activeCell="B34" sqref="B34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94.76</v>
      </c>
      <c r="B3">
        <v>94.7</v>
      </c>
      <c r="C3">
        <v>650.29999999999995</v>
      </c>
      <c r="D3">
        <v>57</v>
      </c>
      <c r="E3">
        <v>111.4</v>
      </c>
      <c r="F3" s="8">
        <f t="shared" ref="F3:F245" si="0">(D3*E3)/9507</f>
        <v>0.66790785736825498</v>
      </c>
      <c r="G3" s="7">
        <f t="shared" ref="G3:G245" si="1">SUM(E3*0.7375)</f>
        <v>82.157500000000013</v>
      </c>
      <c r="H3" s="7">
        <f t="shared" ref="H3:H245" si="2">SUM(D3*G3)/5252</f>
        <v>0.89165603579588748</v>
      </c>
      <c r="I3" s="9"/>
      <c r="J3" s="5"/>
      <c r="L3" s="4"/>
      <c r="M3" s="4"/>
      <c r="N3" s="4"/>
    </row>
    <row r="4" spans="1:14" s="3" customFormat="1" ht="12.75" customHeight="1">
      <c r="A4">
        <v>94.91</v>
      </c>
      <c r="B4">
        <v>94.6</v>
      </c>
      <c r="C4">
        <v>649.9</v>
      </c>
      <c r="D4">
        <v>60</v>
      </c>
      <c r="E4">
        <v>111.4</v>
      </c>
      <c r="F4" s="8">
        <f t="shared" ref="F4:F63" si="3">(D4*E4)/9507</f>
        <v>0.70306090249289999</v>
      </c>
      <c r="G4" s="7">
        <f t="shared" ref="G4:G63" si="4">SUM(E4*0.7375)</f>
        <v>82.157500000000013</v>
      </c>
      <c r="H4" s="7">
        <f t="shared" ref="H4:H63" si="5">SUM(D4*G4)/5252</f>
        <v>0.93858530083777625</v>
      </c>
      <c r="I4" s="9"/>
      <c r="J4" s="5"/>
      <c r="L4" s="4"/>
      <c r="M4" s="4"/>
      <c r="N4" s="4"/>
    </row>
    <row r="5" spans="1:14" s="3" customFormat="1" ht="12.75" customHeight="1">
      <c r="A5">
        <v>94.16</v>
      </c>
      <c r="B5">
        <v>94.6</v>
      </c>
      <c r="C5">
        <v>646.5</v>
      </c>
      <c r="D5">
        <v>334</v>
      </c>
      <c r="E5">
        <v>110.2</v>
      </c>
      <c r="F5" s="8">
        <f t="shared" si="3"/>
        <v>3.8715472809508786</v>
      </c>
      <c r="G5" s="7">
        <f t="shared" si="4"/>
        <v>81.272500000000008</v>
      </c>
      <c r="H5" s="7">
        <f t="shared" si="5"/>
        <v>5.1685100913937552</v>
      </c>
      <c r="I5" s="9"/>
      <c r="J5" s="5"/>
      <c r="L5" s="4"/>
      <c r="M5" s="4"/>
      <c r="N5" s="4"/>
    </row>
    <row r="6" spans="1:14" s="3" customFormat="1" ht="12.75" customHeight="1">
      <c r="A6">
        <v>93.41</v>
      </c>
      <c r="B6">
        <v>96.9</v>
      </c>
      <c r="C6">
        <v>642.79999999999995</v>
      </c>
      <c r="D6">
        <v>594</v>
      </c>
      <c r="E6">
        <v>109</v>
      </c>
      <c r="F6" s="8">
        <f t="shared" si="3"/>
        <v>6.8103502682234147</v>
      </c>
      <c r="G6" s="7">
        <f t="shared" si="4"/>
        <v>80.387500000000003</v>
      </c>
      <c r="H6" s="7">
        <f t="shared" si="5"/>
        <v>9.0918078827113487</v>
      </c>
      <c r="I6" s="9"/>
      <c r="J6" s="5"/>
      <c r="L6" s="4"/>
      <c r="M6" s="4"/>
      <c r="N6" s="4"/>
    </row>
    <row r="7" spans="1:14" s="3" customFormat="1" ht="12.75" customHeight="1">
      <c r="A7">
        <v>92.66</v>
      </c>
      <c r="B7">
        <v>132</v>
      </c>
      <c r="C7">
        <v>647.20000000000005</v>
      </c>
      <c r="D7">
        <v>870</v>
      </c>
      <c r="E7">
        <v>106.8</v>
      </c>
      <c r="F7" s="8">
        <f t="shared" si="3"/>
        <v>9.7734301041337961</v>
      </c>
      <c r="G7" s="7">
        <f t="shared" si="4"/>
        <v>78.765000000000001</v>
      </c>
      <c r="H7" s="7">
        <f t="shared" si="5"/>
        <v>13.04751523229246</v>
      </c>
      <c r="I7" s="9"/>
      <c r="J7" s="5"/>
      <c r="L7" s="4"/>
      <c r="M7" s="4"/>
      <c r="N7" s="4"/>
    </row>
    <row r="8" spans="1:14" s="3" customFormat="1" ht="12.75" customHeight="1">
      <c r="A8">
        <v>91.76</v>
      </c>
      <c r="B8">
        <v>163.9</v>
      </c>
      <c r="C8">
        <v>648.20000000000005</v>
      </c>
      <c r="D8">
        <v>1139</v>
      </c>
      <c r="E8">
        <v>104.4</v>
      </c>
      <c r="F8" s="8">
        <f t="shared" si="3"/>
        <v>12.507794256863365</v>
      </c>
      <c r="G8" s="7">
        <f t="shared" si="4"/>
        <v>76.995000000000005</v>
      </c>
      <c r="H8" s="7">
        <f t="shared" si="5"/>
        <v>16.697887471439454</v>
      </c>
      <c r="I8" s="9"/>
      <c r="J8" s="5"/>
      <c r="L8" s="4"/>
      <c r="M8" s="4"/>
      <c r="N8" s="4"/>
    </row>
    <row r="9" spans="1:14" s="3" customFormat="1" ht="12.75" customHeight="1">
      <c r="A9">
        <v>90.86</v>
      </c>
      <c r="B9">
        <v>198.8</v>
      </c>
      <c r="C9">
        <v>644.70000000000005</v>
      </c>
      <c r="D9">
        <v>1410</v>
      </c>
      <c r="E9">
        <v>103.2</v>
      </c>
      <c r="F9" s="8">
        <f t="shared" si="3"/>
        <v>15.305774692331966</v>
      </c>
      <c r="G9" s="7">
        <f t="shared" si="4"/>
        <v>76.110000000000014</v>
      </c>
      <c r="H9" s="7">
        <f t="shared" si="5"/>
        <v>20.433187357197262</v>
      </c>
      <c r="I9" s="9"/>
      <c r="J9" s="5"/>
      <c r="L9" s="4"/>
      <c r="M9" s="4"/>
      <c r="N9" s="4"/>
    </row>
    <row r="10" spans="1:14" s="3" customFormat="1" ht="12.75" customHeight="1">
      <c r="A10">
        <v>90.11</v>
      </c>
      <c r="B10">
        <v>234</v>
      </c>
      <c r="C10">
        <v>643.6</v>
      </c>
      <c r="D10">
        <v>1678</v>
      </c>
      <c r="E10">
        <v>103.2</v>
      </c>
      <c r="F10" s="8">
        <f t="shared" si="3"/>
        <v>18.214957399810668</v>
      </c>
      <c r="G10" s="7">
        <f t="shared" si="4"/>
        <v>76.110000000000014</v>
      </c>
      <c r="H10" s="7">
        <f t="shared" si="5"/>
        <v>24.316942117288654</v>
      </c>
      <c r="I10" s="9"/>
      <c r="J10" s="5"/>
      <c r="L10" s="4"/>
      <c r="M10" s="4"/>
      <c r="N10" s="4"/>
    </row>
    <row r="11" spans="1:14" s="3" customFormat="1" ht="12.75" customHeight="1">
      <c r="A11">
        <v>89.22</v>
      </c>
      <c r="B11">
        <v>269.3</v>
      </c>
      <c r="C11">
        <v>648.20000000000005</v>
      </c>
      <c r="D11">
        <v>1948</v>
      </c>
      <c r="E11">
        <v>102</v>
      </c>
      <c r="F11" s="8">
        <f t="shared" si="3"/>
        <v>20.899968444304196</v>
      </c>
      <c r="G11" s="7">
        <f t="shared" si="4"/>
        <v>75.225000000000009</v>
      </c>
      <c r="H11" s="7">
        <f t="shared" si="5"/>
        <v>27.901428027418131</v>
      </c>
      <c r="I11" s="9"/>
      <c r="J11" s="5"/>
      <c r="L11" s="4"/>
      <c r="M11" s="4"/>
      <c r="N11" s="4"/>
    </row>
    <row r="12" spans="1:14" s="3" customFormat="1" ht="12.75" customHeight="1">
      <c r="A12">
        <v>88.32</v>
      </c>
      <c r="B12">
        <v>304.89999999999998</v>
      </c>
      <c r="C12">
        <v>642.9</v>
      </c>
      <c r="D12">
        <v>2213</v>
      </c>
      <c r="E12">
        <v>102</v>
      </c>
      <c r="F12" s="8">
        <f t="shared" si="3"/>
        <v>23.743136636162827</v>
      </c>
      <c r="G12" s="7">
        <f t="shared" si="4"/>
        <v>75.225000000000009</v>
      </c>
      <c r="H12" s="7">
        <f t="shared" si="5"/>
        <v>31.69705350342727</v>
      </c>
      <c r="I12" s="9"/>
      <c r="J12" s="5"/>
      <c r="L12" s="4"/>
      <c r="M12" s="4"/>
      <c r="N12" s="4"/>
    </row>
    <row r="13" spans="1:14" s="3" customFormat="1" ht="12.75" customHeight="1">
      <c r="A13">
        <v>86.82</v>
      </c>
      <c r="B13">
        <v>341.8</v>
      </c>
      <c r="C13">
        <v>640.6</v>
      </c>
      <c r="D13">
        <v>2483</v>
      </c>
      <c r="E13">
        <v>100.8</v>
      </c>
      <c r="F13" s="8">
        <f t="shared" si="3"/>
        <v>26.326538340170401</v>
      </c>
      <c r="G13" s="7">
        <f t="shared" si="4"/>
        <v>74.34</v>
      </c>
      <c r="H13" s="7">
        <f t="shared" si="5"/>
        <v>35.145891089108908</v>
      </c>
      <c r="I13" s="9"/>
      <c r="J13" s="5"/>
      <c r="L13" s="4"/>
      <c r="M13" s="4"/>
      <c r="N13" s="4"/>
    </row>
    <row r="14" spans="1:14" s="3" customFormat="1" ht="12.75" customHeight="1">
      <c r="A14">
        <v>85.92</v>
      </c>
      <c r="B14">
        <v>379</v>
      </c>
      <c r="C14">
        <v>640.29999999999995</v>
      </c>
      <c r="D14">
        <v>2778</v>
      </c>
      <c r="E14">
        <v>100.8</v>
      </c>
      <c r="F14" s="8">
        <f t="shared" si="3"/>
        <v>29.454338908172922</v>
      </c>
      <c r="G14" s="7">
        <f t="shared" si="4"/>
        <v>74.34</v>
      </c>
      <c r="H14" s="7">
        <f t="shared" si="5"/>
        <v>39.321500380807315</v>
      </c>
      <c r="I14" s="9"/>
      <c r="J14" s="5"/>
      <c r="L14" s="4"/>
      <c r="M14" s="4"/>
      <c r="N14" s="4"/>
    </row>
    <row r="15" spans="1:14" s="3" customFormat="1" ht="12.75" customHeight="1">
      <c r="A15">
        <v>84.28</v>
      </c>
      <c r="B15">
        <v>419.7</v>
      </c>
      <c r="C15">
        <v>638.6</v>
      </c>
      <c r="D15">
        <v>3054</v>
      </c>
      <c r="E15">
        <v>100.8</v>
      </c>
      <c r="F15" s="8">
        <f t="shared" si="3"/>
        <v>32.380687914168512</v>
      </c>
      <c r="G15" s="7">
        <f t="shared" si="4"/>
        <v>74.34</v>
      </c>
      <c r="H15" s="7">
        <f t="shared" si="5"/>
        <v>43.228172124904802</v>
      </c>
      <c r="I15" s="9"/>
      <c r="J15" s="5"/>
      <c r="L15" s="4"/>
      <c r="M15" s="4"/>
      <c r="N15" s="4"/>
    </row>
    <row r="16" spans="1:14" s="3" customFormat="1" ht="12.75" customHeight="1">
      <c r="A16">
        <v>83.23</v>
      </c>
      <c r="B16">
        <v>461.9</v>
      </c>
      <c r="C16">
        <v>644.20000000000005</v>
      </c>
      <c r="D16">
        <v>3337</v>
      </c>
      <c r="E16">
        <v>99.6</v>
      </c>
      <c r="F16" s="8">
        <f t="shared" si="3"/>
        <v>34.960050489113279</v>
      </c>
      <c r="G16" s="7">
        <f t="shared" si="4"/>
        <v>73.454999999999998</v>
      </c>
      <c r="H16" s="7">
        <f t="shared" si="5"/>
        <v>46.671617479055598</v>
      </c>
      <c r="I16" s="9"/>
      <c r="J16" s="5"/>
      <c r="L16" s="4"/>
      <c r="M16" s="4"/>
      <c r="N16" s="4"/>
    </row>
    <row r="17" spans="1:14" s="3" customFormat="1" ht="12.75" customHeight="1">
      <c r="A17">
        <v>81.58</v>
      </c>
      <c r="B17">
        <v>505.9</v>
      </c>
      <c r="C17">
        <v>652.20000000000005</v>
      </c>
      <c r="D17">
        <v>3622</v>
      </c>
      <c r="E17">
        <v>99.6</v>
      </c>
      <c r="F17" s="8">
        <f t="shared" si="3"/>
        <v>37.94585042600189</v>
      </c>
      <c r="G17" s="7">
        <f t="shared" si="4"/>
        <v>73.454999999999998</v>
      </c>
      <c r="H17" s="7">
        <f t="shared" si="5"/>
        <v>50.657656130997715</v>
      </c>
      <c r="I17" s="9"/>
      <c r="J17" s="5"/>
      <c r="L17" s="4"/>
      <c r="M17" s="4"/>
      <c r="N17" s="4"/>
    </row>
    <row r="18" spans="1:14" s="3" customFormat="1" ht="12.75" customHeight="1">
      <c r="A18">
        <v>79.94</v>
      </c>
      <c r="B18">
        <v>549.9</v>
      </c>
      <c r="C18">
        <v>648.29999999999995</v>
      </c>
      <c r="D18">
        <v>3915</v>
      </c>
      <c r="E18">
        <v>99.6</v>
      </c>
      <c r="F18" s="8">
        <f t="shared" si="3"/>
        <v>41.015462290943518</v>
      </c>
      <c r="G18" s="7">
        <f t="shared" si="4"/>
        <v>73.454999999999998</v>
      </c>
      <c r="H18" s="7">
        <f t="shared" si="5"/>
        <v>54.755583587204875</v>
      </c>
      <c r="I18" s="9"/>
      <c r="J18" s="5"/>
      <c r="L18" s="4"/>
      <c r="M18" s="4"/>
      <c r="N18" s="4"/>
    </row>
    <row r="19" spans="1:14" s="3" customFormat="1" ht="12.75" customHeight="1">
      <c r="A19">
        <v>78.59</v>
      </c>
      <c r="B19">
        <v>599.20000000000005</v>
      </c>
      <c r="C19">
        <v>641.4</v>
      </c>
      <c r="D19">
        <v>4202</v>
      </c>
      <c r="E19">
        <v>98.4</v>
      </c>
      <c r="F19" s="8">
        <f t="shared" si="3"/>
        <v>43.491827074787004</v>
      </c>
      <c r="G19" s="7">
        <f t="shared" si="4"/>
        <v>72.570000000000007</v>
      </c>
      <c r="H19" s="7">
        <f t="shared" si="5"/>
        <v>58.061527037319117</v>
      </c>
      <c r="I19" s="9"/>
      <c r="J19" s="5"/>
      <c r="L19" s="4"/>
      <c r="M19" s="4"/>
      <c r="N19" s="4"/>
    </row>
    <row r="20" spans="1:14" s="3" customFormat="1" ht="12.75" customHeight="1">
      <c r="A20">
        <v>77.540000000000006</v>
      </c>
      <c r="B20">
        <v>651</v>
      </c>
      <c r="C20">
        <v>625</v>
      </c>
      <c r="D20">
        <v>4504</v>
      </c>
      <c r="E20">
        <v>98.4</v>
      </c>
      <c r="F20" s="8">
        <f t="shared" si="3"/>
        <v>46.617608078258129</v>
      </c>
      <c r="G20" s="7">
        <f t="shared" si="4"/>
        <v>72.570000000000007</v>
      </c>
      <c r="H20" s="7">
        <f t="shared" si="5"/>
        <v>62.2344402132521</v>
      </c>
      <c r="I20" s="9"/>
      <c r="J20" s="5"/>
      <c r="L20" s="4"/>
      <c r="M20" s="4"/>
      <c r="N20" s="4"/>
    </row>
    <row r="21" spans="1:14" s="3" customFormat="1" ht="12.75" customHeight="1">
      <c r="A21">
        <v>74.849999999999994</v>
      </c>
      <c r="B21">
        <v>665</v>
      </c>
      <c r="C21">
        <v>626.1</v>
      </c>
      <c r="D21">
        <v>4790</v>
      </c>
      <c r="E21">
        <v>94.8</v>
      </c>
      <c r="F21" s="8">
        <f t="shared" si="3"/>
        <v>47.763963395392871</v>
      </c>
      <c r="G21" s="7">
        <f t="shared" si="4"/>
        <v>69.915000000000006</v>
      </c>
      <c r="H21" s="7">
        <f t="shared" si="5"/>
        <v>63.764822924600161</v>
      </c>
      <c r="I21" s="9"/>
      <c r="J21" s="5"/>
      <c r="L21" s="4"/>
      <c r="M21" s="4"/>
      <c r="N21" s="4"/>
    </row>
    <row r="22" spans="1:14" s="3" customFormat="1" ht="12.75" customHeight="1">
      <c r="A22">
        <v>74.7</v>
      </c>
      <c r="B22">
        <v>669.2</v>
      </c>
      <c r="C22">
        <v>638.70000000000005</v>
      </c>
      <c r="D22">
        <v>5088</v>
      </c>
      <c r="E22">
        <v>91.4</v>
      </c>
      <c r="F22" s="8">
        <f t="shared" si="3"/>
        <v>48.915872514988955</v>
      </c>
      <c r="G22" s="7">
        <f t="shared" si="4"/>
        <v>67.407500000000013</v>
      </c>
      <c r="H22" s="7">
        <f t="shared" si="5"/>
        <v>65.302619954303125</v>
      </c>
      <c r="I22" s="9"/>
      <c r="J22" s="5"/>
      <c r="L22" s="4"/>
      <c r="M22" s="4"/>
      <c r="N22" s="4"/>
    </row>
    <row r="23" spans="1:14" s="3" customFormat="1" ht="12.75" customHeight="1">
      <c r="A23">
        <v>75</v>
      </c>
      <c r="B23">
        <v>672.2</v>
      </c>
      <c r="C23">
        <v>631.79999999999995</v>
      </c>
      <c r="D23">
        <v>5344</v>
      </c>
      <c r="E23">
        <v>83</v>
      </c>
      <c r="F23" s="8">
        <f t="shared" si="3"/>
        <v>46.655306616177555</v>
      </c>
      <c r="G23" s="7">
        <f t="shared" si="4"/>
        <v>61.212500000000006</v>
      </c>
      <c r="H23" s="7">
        <f t="shared" si="5"/>
        <v>62.284767707539991</v>
      </c>
      <c r="I23" s="9"/>
      <c r="J23" s="5"/>
      <c r="L23" s="4"/>
      <c r="M23" s="4"/>
      <c r="N23" s="4"/>
    </row>
    <row r="24" spans="1:14" s="3" customFormat="1" ht="12.75" customHeight="1">
      <c r="A24">
        <v>75.75</v>
      </c>
      <c r="B24">
        <v>677.9</v>
      </c>
      <c r="C24">
        <v>612</v>
      </c>
      <c r="D24">
        <v>5608</v>
      </c>
      <c r="E24">
        <v>74.8</v>
      </c>
      <c r="F24" s="8">
        <f t="shared" si="3"/>
        <v>44.123109287893129</v>
      </c>
      <c r="G24" s="7">
        <f t="shared" si="4"/>
        <v>55.164999999999999</v>
      </c>
      <c r="H24" s="7">
        <f t="shared" si="5"/>
        <v>58.904287890327495</v>
      </c>
      <c r="I24" s="9"/>
      <c r="J24" s="5"/>
      <c r="L24" s="4"/>
      <c r="M24" s="4"/>
      <c r="N24" s="4"/>
    </row>
    <row r="25" spans="1:14" s="3" customFormat="1" ht="12.75" customHeight="1">
      <c r="A25">
        <v>76.19</v>
      </c>
      <c r="B25">
        <v>655.29999999999995</v>
      </c>
      <c r="C25">
        <v>603.29999999999995</v>
      </c>
      <c r="D25">
        <v>5847</v>
      </c>
      <c r="E25">
        <v>67.599999999999994</v>
      </c>
      <c r="F25" s="8">
        <f t="shared" si="3"/>
        <v>41.575386557273582</v>
      </c>
      <c r="G25" s="7">
        <f t="shared" si="4"/>
        <v>49.854999999999997</v>
      </c>
      <c r="H25" s="7">
        <f t="shared" si="5"/>
        <v>55.503081683168318</v>
      </c>
      <c r="I25" s="9"/>
      <c r="J25" s="5"/>
      <c r="L25" s="4"/>
      <c r="M25" s="4"/>
      <c r="N25" s="4"/>
    </row>
    <row r="26" spans="1:14" s="3" customFormat="1" ht="12.75" customHeight="1">
      <c r="A26">
        <v>74.25</v>
      </c>
      <c r="B26">
        <v>640.5</v>
      </c>
      <c r="C26">
        <v>618.5</v>
      </c>
      <c r="D26">
        <v>6081</v>
      </c>
      <c r="E26">
        <v>62.8</v>
      </c>
      <c r="F26" s="8">
        <f t="shared" si="3"/>
        <v>40.169012306721363</v>
      </c>
      <c r="G26" s="7">
        <f t="shared" si="4"/>
        <v>46.314999999999998</v>
      </c>
      <c r="H26" s="7">
        <f t="shared" si="5"/>
        <v>53.625574067022086</v>
      </c>
      <c r="I26" s="9"/>
      <c r="J26" s="5"/>
      <c r="L26" s="4"/>
      <c r="M26" s="4"/>
      <c r="N26" s="4"/>
    </row>
    <row r="27" spans="1:14" s="3" customFormat="1" ht="12.75" customHeight="1">
      <c r="A27">
        <v>73.2</v>
      </c>
      <c r="B27">
        <v>618.4</v>
      </c>
      <c r="C27">
        <v>617.9</v>
      </c>
      <c r="D27">
        <v>6315</v>
      </c>
      <c r="E27">
        <v>57</v>
      </c>
      <c r="F27" s="8">
        <f t="shared" si="3"/>
        <v>37.862101609340485</v>
      </c>
      <c r="G27" s="7">
        <f t="shared" si="4"/>
        <v>42.037500000000001</v>
      </c>
      <c r="H27" s="7">
        <f t="shared" si="5"/>
        <v>50.545851580350345</v>
      </c>
      <c r="I27" s="9"/>
      <c r="J27" s="5"/>
      <c r="L27" s="4"/>
      <c r="M27" s="4"/>
      <c r="N27" s="4"/>
    </row>
    <row r="28" spans="1:14" s="3" customFormat="1" ht="12.75" customHeight="1">
      <c r="A28">
        <v>73.5</v>
      </c>
      <c r="B28">
        <v>604.29999999999995</v>
      </c>
      <c r="C28">
        <v>604.6</v>
      </c>
      <c r="D28">
        <v>6512</v>
      </c>
      <c r="E28">
        <v>52.2</v>
      </c>
      <c r="F28" s="8">
        <f t="shared" si="3"/>
        <v>35.755380246134429</v>
      </c>
      <c r="G28" s="7">
        <f t="shared" si="4"/>
        <v>38.497500000000002</v>
      </c>
      <c r="H28" s="7">
        <f t="shared" si="5"/>
        <v>47.73338156892612</v>
      </c>
      <c r="I28" s="9"/>
      <c r="J28" s="5"/>
      <c r="L28" s="4"/>
      <c r="M28" s="4"/>
      <c r="N28" s="4"/>
    </row>
    <row r="29" spans="1:14" s="3" customFormat="1" ht="12.75" customHeight="1">
      <c r="A29">
        <v>73.8</v>
      </c>
      <c r="B29">
        <v>599.20000000000005</v>
      </c>
      <c r="C29">
        <v>581.9</v>
      </c>
      <c r="D29">
        <v>6712</v>
      </c>
      <c r="E29">
        <v>48.6</v>
      </c>
      <c r="F29" s="8">
        <f t="shared" si="3"/>
        <v>34.311896497317768</v>
      </c>
      <c r="G29" s="7">
        <f t="shared" si="4"/>
        <v>35.842500000000001</v>
      </c>
      <c r="H29" s="7">
        <f t="shared" si="5"/>
        <v>45.806332825590253</v>
      </c>
      <c r="I29" s="9"/>
      <c r="J29" s="5"/>
      <c r="L29" s="4"/>
      <c r="M29" s="4"/>
      <c r="N29" s="4"/>
    </row>
    <row r="30" spans="1:14" s="3" customFormat="1" ht="12.75" customHeight="1">
      <c r="A30">
        <v>72.900000000000006</v>
      </c>
      <c r="B30">
        <v>582.29999999999995</v>
      </c>
      <c r="C30">
        <v>585</v>
      </c>
      <c r="D30">
        <v>6894</v>
      </c>
      <c r="E30">
        <v>46.4</v>
      </c>
      <c r="F30" s="8">
        <f t="shared" si="3"/>
        <v>33.646954875355</v>
      </c>
      <c r="G30" s="7">
        <f t="shared" si="4"/>
        <v>34.22</v>
      </c>
      <c r="H30" s="7">
        <f t="shared" si="5"/>
        <v>44.918636709824824</v>
      </c>
      <c r="I30" s="9"/>
      <c r="J30" s="5"/>
      <c r="L30" s="4"/>
      <c r="M30" s="4"/>
      <c r="N30" s="4"/>
    </row>
    <row r="31" spans="1:14" s="3" customFormat="1" ht="12.75" customHeight="1">
      <c r="A31">
        <v>71.5</v>
      </c>
      <c r="B31">
        <v>568.5</v>
      </c>
      <c r="C31">
        <v>540.29999999999995</v>
      </c>
      <c r="D31">
        <v>7155</v>
      </c>
      <c r="E31">
        <v>42.8</v>
      </c>
      <c r="F31" s="8">
        <f t="shared" si="3"/>
        <v>32.211423161880717</v>
      </c>
      <c r="G31" s="7">
        <f t="shared" si="4"/>
        <v>31.565000000000001</v>
      </c>
      <c r="H31" s="7">
        <f t="shared" si="5"/>
        <v>43.00220392231531</v>
      </c>
      <c r="I31" s="9"/>
      <c r="J31" s="5"/>
      <c r="L31" s="4"/>
      <c r="M31" s="4"/>
      <c r="N31" s="4"/>
    </row>
    <row r="32" spans="1:14" s="3" customFormat="1" ht="12.75" customHeight="1">
      <c r="A32">
        <v>70.95</v>
      </c>
      <c r="B32">
        <v>525.29999999999995</v>
      </c>
      <c r="C32">
        <v>507.6</v>
      </c>
      <c r="D32">
        <v>7405</v>
      </c>
      <c r="E32">
        <v>38</v>
      </c>
      <c r="F32" s="8">
        <f t="shared" si="3"/>
        <v>29.598190806773957</v>
      </c>
      <c r="G32" s="7">
        <f t="shared" si="4"/>
        <v>28.025000000000002</v>
      </c>
      <c r="H32" s="7">
        <f t="shared" si="5"/>
        <v>39.513542460015238</v>
      </c>
      <c r="I32" s="9"/>
      <c r="J32" s="5"/>
      <c r="L32" s="4"/>
      <c r="M32" s="4"/>
      <c r="N32" s="4"/>
    </row>
    <row r="33" spans="1:14" s="3" customFormat="1" ht="12.75" customHeight="1">
      <c r="A33">
        <v>69.010000000000005</v>
      </c>
      <c r="B33">
        <v>486.7</v>
      </c>
      <c r="C33">
        <v>479.8</v>
      </c>
      <c r="D33">
        <v>7644</v>
      </c>
      <c r="E33">
        <v>33.200000000000003</v>
      </c>
      <c r="F33" s="8">
        <f t="shared" si="3"/>
        <v>26.694099084884822</v>
      </c>
      <c r="G33" s="7">
        <f t="shared" si="4"/>
        <v>24.485000000000003</v>
      </c>
      <c r="H33" s="7">
        <f t="shared" si="5"/>
        <v>35.636584158415843</v>
      </c>
      <c r="I33" s="9"/>
      <c r="J33" s="5"/>
      <c r="L33" s="4"/>
      <c r="M33" s="4"/>
      <c r="N33" s="4"/>
    </row>
    <row r="34" spans="1:14" s="3" customFormat="1" ht="12.75" customHeight="1">
      <c r="A34">
        <v>71.55</v>
      </c>
      <c r="B34">
        <v>435.8</v>
      </c>
      <c r="C34">
        <v>461.3</v>
      </c>
      <c r="D34">
        <v>7884</v>
      </c>
      <c r="E34">
        <v>28.6</v>
      </c>
      <c r="F34" s="8">
        <f t="shared" si="3"/>
        <v>23.717513411170717</v>
      </c>
      <c r="G34" s="7">
        <f t="shared" si="4"/>
        <v>21.092500000000001</v>
      </c>
      <c r="H34" s="7">
        <f t="shared" si="5"/>
        <v>31.662846534653468</v>
      </c>
      <c r="I34" s="9"/>
      <c r="J34" s="5"/>
      <c r="L34" s="4"/>
      <c r="M34" s="4"/>
      <c r="N34" s="4"/>
    </row>
    <row r="35" spans="1:14" s="3" customFormat="1" ht="12.75" customHeight="1">
      <c r="A35"/>
      <c r="B35"/>
      <c r="C35"/>
      <c r="D35"/>
      <c r="E35"/>
      <c r="F35" s="8">
        <f t="shared" si="3"/>
        <v>0</v>
      </c>
      <c r="G35" s="7">
        <f t="shared" si="4"/>
        <v>0</v>
      </c>
      <c r="H35" s="7">
        <f t="shared" si="5"/>
        <v>0</v>
      </c>
      <c r="I35" s="9"/>
      <c r="J35" s="5"/>
      <c r="L35" s="4"/>
      <c r="M35" s="4"/>
      <c r="N35" s="4"/>
    </row>
    <row r="36" spans="1:14" s="3" customFormat="1" ht="12.75" customHeight="1">
      <c r="A36"/>
      <c r="B36"/>
      <c r="C36"/>
      <c r="D36"/>
      <c r="E36"/>
      <c r="F36" s="8">
        <f t="shared" si="3"/>
        <v>0</v>
      </c>
      <c r="G36" s="7">
        <f t="shared" si="4"/>
        <v>0</v>
      </c>
      <c r="H36" s="7">
        <f t="shared" si="5"/>
        <v>0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ref="F64:F127" si="6">(D64*E64)/9507</f>
        <v>0</v>
      </c>
      <c r="G64" s="7">
        <f t="shared" ref="G64:G127" si="7">SUM(E64*0.7375)</f>
        <v>0</v>
      </c>
      <c r="H64" s="7">
        <f t="shared" ref="H64:H127" si="8">SUM(D64*G64)/5252</f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ref="F128:F191" si="9">(D128*E128)/9507</f>
        <v>0</v>
      </c>
      <c r="G128" s="7">
        <f t="shared" ref="G128:G191" si="10">SUM(E128*0.7375)</f>
        <v>0</v>
      </c>
      <c r="H128" s="7">
        <f t="shared" ref="H128:H191" si="11">SUM(D128*G128)/5252</f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ref="F192:F231" si="12">(D192*E192)/9507</f>
        <v>0</v>
      </c>
      <c r="G192" s="7">
        <f t="shared" ref="G192:G231" si="13">SUM(E192*0.7375)</f>
        <v>0</v>
      </c>
      <c r="H192" s="7">
        <f t="shared" ref="H192:H231" si="14">SUM(D192*G192)/5252</f>
        <v>0</v>
      </c>
      <c r="J192"/>
      <c r="L192"/>
      <c r="M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 hidden="1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 hidden="1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 hidden="1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 hidden="1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 hidden="1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 hidden="1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ref="F246:F309" si="15">(D246*E246)/9507</f>
        <v>0</v>
      </c>
      <c r="G246" s="7">
        <f t="shared" ref="G246:G309" si="16">SUM(E246*0.7375)</f>
        <v>0</v>
      </c>
      <c r="H246" s="7">
        <f t="shared" ref="H246:H309" si="17">SUM(D246*G246)/5252</f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ref="F310:F373" si="18">(D310*E310)/9507</f>
        <v>0</v>
      </c>
      <c r="G310" s="7">
        <f t="shared" ref="G310:G373" si="19">SUM(E310*0.7375)</f>
        <v>0</v>
      </c>
      <c r="H310" s="7">
        <f t="shared" ref="H310:H373" si="20">SUM(D310*G310)/5252</f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ref="F374:F437" si="21">(D374*E374)/9507</f>
        <v>0</v>
      </c>
      <c r="G374" s="7">
        <f t="shared" ref="G374:G437" si="22">SUM(E374*0.7375)</f>
        <v>0</v>
      </c>
      <c r="H374" s="7">
        <f t="shared" ref="H374:H437" si="23">SUM(D374*G374)/5252</f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ref="F438:F501" si="24">(D438*E438)/9507</f>
        <v>0</v>
      </c>
      <c r="G438" s="7">
        <f t="shared" ref="G438:G501" si="25">SUM(E438*0.7375)</f>
        <v>0</v>
      </c>
      <c r="H438" s="7">
        <f t="shared" ref="H438:H501" si="26">SUM(D438*G438)/5252</f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ref="F502:F565" si="27">(D502*E502)/9507</f>
        <v>0</v>
      </c>
      <c r="G502" s="7">
        <f t="shared" ref="G502:G565" si="28">SUM(E502*0.7375)</f>
        <v>0</v>
      </c>
      <c r="H502" s="7">
        <f t="shared" ref="H502:H565" si="29">SUM(D502*G502)/5252</f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ref="F566:F629" si="30">(D566*E566)/9507</f>
        <v>0</v>
      </c>
      <c r="G566" s="7">
        <f t="shared" ref="G566:G629" si="31">SUM(E566*0.7375)</f>
        <v>0</v>
      </c>
      <c r="H566" s="7">
        <f t="shared" ref="H566:H629" si="32">SUM(D566*G566)/5252</f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ref="F630:F693" si="33">(D630*E630)/9507</f>
        <v>0</v>
      </c>
      <c r="G630" s="7">
        <f t="shared" ref="G630:G693" si="34">SUM(E630*0.7375)</f>
        <v>0</v>
      </c>
      <c r="H630" s="7">
        <f t="shared" ref="H630:H693" si="35">SUM(D630*G630)/5252</f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ref="F694:F757" si="36">(D694*E694)/9507</f>
        <v>0</v>
      </c>
      <c r="G694" s="7">
        <f t="shared" ref="G694:G757" si="37">SUM(E694*0.7375)</f>
        <v>0</v>
      </c>
      <c r="H694" s="7">
        <f t="shared" ref="H694:H757" si="38">SUM(D694*G694)/5252</f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ref="F758:F821" si="39">(D758*E758)/9507</f>
        <v>0</v>
      </c>
      <c r="G758" s="7">
        <f t="shared" ref="G758:G821" si="40">SUM(E758*0.7375)</f>
        <v>0</v>
      </c>
      <c r="H758" s="7">
        <f t="shared" ref="H758:H821" si="41">SUM(D758*G758)/5252</f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ref="F822:F885" si="42">(D822*E822)/9507</f>
        <v>0</v>
      </c>
      <c r="G822" s="7">
        <f t="shared" ref="G822:G885" si="43">SUM(E822*0.7375)</f>
        <v>0</v>
      </c>
      <c r="H822" s="7">
        <f t="shared" ref="H822:H885" si="44">SUM(D822*G822)/5252</f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ref="F886:F949" si="45">(D886*E886)/9507</f>
        <v>0</v>
      </c>
      <c r="G886" s="7">
        <f t="shared" ref="G886:G949" si="46">SUM(E886*0.7375)</f>
        <v>0</v>
      </c>
      <c r="H886" s="7">
        <f t="shared" ref="H886:H949" si="47">SUM(D886*G886)/5252</f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ref="F950:F1013" si="48">(D950*E950)/9507</f>
        <v>0</v>
      </c>
      <c r="G950" s="7">
        <f t="shared" ref="G950:G1013" si="49">SUM(E950*0.7375)</f>
        <v>0</v>
      </c>
      <c r="H950" s="7">
        <f t="shared" ref="H950:H1013" si="50">SUM(D950*G950)/5252</f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ref="F1014:F1077" si="51">(D1014*E1014)/9507</f>
        <v>0</v>
      </c>
      <c r="G1014" s="7">
        <f t="shared" ref="G1014:G1077" si="52">SUM(E1014*0.7375)</f>
        <v>0</v>
      </c>
      <c r="H1014" s="7">
        <f t="shared" ref="H1014:H1077" si="53">SUM(D1014*G1014)/5252</f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ref="F1078:F1126" si="54">(D1078*E1078)/9507</f>
        <v>0</v>
      </c>
      <c r="G1078" s="7">
        <f t="shared" ref="G1078:G1126" si="55">SUM(E1078*0.7375)</f>
        <v>0</v>
      </c>
      <c r="H1078" s="7">
        <f t="shared" ref="H1078:H1126" si="56">SUM(D1078*G1078)/5252</f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10" sqref="D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15.6</v>
      </c>
      <c r="C3" s="6">
        <f t="shared" ref="C3:C9" si="0">(A3*B3)/9507</f>
        <v>1.6408961817608079</v>
      </c>
      <c r="D3" s="6">
        <f t="shared" ref="D3:D9" si="1">SUM(B3*0.7375)</f>
        <v>11.505000000000001</v>
      </c>
      <c r="E3" s="6">
        <f t="shared" ref="E3:E9" si="2">SUM(A3*D3)/5252</f>
        <v>2.1905940594059405</v>
      </c>
      <c r="F3" s="3">
        <v>74</v>
      </c>
      <c r="G3" s="3">
        <v>89</v>
      </c>
      <c r="H3" s="3">
        <v>21.8</v>
      </c>
      <c r="I3" s="3">
        <v>137</v>
      </c>
    </row>
    <row r="4" spans="1:9">
      <c r="A4" s="3">
        <f t="shared" ref="A4:A9" si="3">A3+1000</f>
        <v>2000</v>
      </c>
      <c r="B4" s="3">
        <v>15.6</v>
      </c>
      <c r="C4" s="6">
        <f t="shared" si="0"/>
        <v>3.2817923635216157</v>
      </c>
      <c r="D4" s="6">
        <f t="shared" si="1"/>
        <v>11.505000000000001</v>
      </c>
      <c r="E4" s="6">
        <f t="shared" si="2"/>
        <v>4.3811881188118811</v>
      </c>
      <c r="F4" s="3">
        <v>81</v>
      </c>
      <c r="G4" s="3">
        <v>90</v>
      </c>
      <c r="H4" s="3">
        <v>36.9</v>
      </c>
      <c r="I4" s="3">
        <v>132</v>
      </c>
    </row>
    <row r="5" spans="1:9">
      <c r="A5" s="3">
        <f t="shared" si="3"/>
        <v>3000</v>
      </c>
      <c r="B5" s="3">
        <v>15.6</v>
      </c>
      <c r="C5" s="6">
        <f t="shared" si="0"/>
        <v>4.9226885452824236</v>
      </c>
      <c r="D5" s="6">
        <f t="shared" si="1"/>
        <v>11.505000000000001</v>
      </c>
      <c r="E5" s="6">
        <f t="shared" si="2"/>
        <v>6.5717821782178216</v>
      </c>
      <c r="F5" s="3">
        <v>81.5</v>
      </c>
      <c r="G5" s="3">
        <v>90</v>
      </c>
      <c r="H5" s="3">
        <v>60.5</v>
      </c>
      <c r="I5" s="3">
        <v>145</v>
      </c>
    </row>
    <row r="6" spans="1:9">
      <c r="A6" s="3">
        <f t="shared" si="3"/>
        <v>4000</v>
      </c>
      <c r="B6" s="3">
        <v>15.6</v>
      </c>
      <c r="C6" s="6">
        <f t="shared" si="0"/>
        <v>6.5635847270432315</v>
      </c>
      <c r="D6" s="6">
        <f t="shared" si="1"/>
        <v>11.505000000000001</v>
      </c>
      <c r="E6" s="6">
        <f t="shared" si="2"/>
        <v>8.7623762376237622</v>
      </c>
      <c r="F6" s="3">
        <v>86.6</v>
      </c>
      <c r="G6" s="3">
        <v>90</v>
      </c>
      <c r="H6" s="3">
        <v>74.5</v>
      </c>
      <c r="I6" s="3">
        <v>144</v>
      </c>
    </row>
    <row r="7" spans="1:9">
      <c r="A7" s="3">
        <f t="shared" si="3"/>
        <v>5000</v>
      </c>
      <c r="B7" s="3">
        <v>13.2</v>
      </c>
      <c r="C7" s="6">
        <f t="shared" si="0"/>
        <v>6.9422530766803412</v>
      </c>
      <c r="D7" s="6">
        <f t="shared" si="1"/>
        <v>9.7349999999999994</v>
      </c>
      <c r="E7" s="6">
        <f t="shared" si="2"/>
        <v>9.2678979436405182</v>
      </c>
      <c r="F7" s="3">
        <v>84</v>
      </c>
      <c r="G7" s="3">
        <v>90</v>
      </c>
      <c r="H7" s="3">
        <v>83</v>
      </c>
      <c r="I7" s="3">
        <v>130</v>
      </c>
    </row>
    <row r="8" spans="1:9">
      <c r="A8" s="3">
        <f t="shared" si="3"/>
        <v>6000</v>
      </c>
      <c r="B8" s="3">
        <v>13.2</v>
      </c>
      <c r="C8" s="6">
        <f t="shared" si="0"/>
        <v>8.3307036920164084</v>
      </c>
      <c r="D8" s="6">
        <f t="shared" si="1"/>
        <v>9.7349999999999994</v>
      </c>
      <c r="E8" s="6">
        <f t="shared" si="2"/>
        <v>11.121477532368621</v>
      </c>
      <c r="F8" s="3">
        <v>86</v>
      </c>
      <c r="G8" s="3">
        <v>89</v>
      </c>
      <c r="H8" s="3">
        <v>96</v>
      </c>
      <c r="I8" s="3">
        <v>130</v>
      </c>
    </row>
    <row r="9" spans="1:9">
      <c r="A9" s="3">
        <f t="shared" si="3"/>
        <v>7000</v>
      </c>
      <c r="B9" s="3">
        <v>12</v>
      </c>
      <c r="C9" s="6">
        <f t="shared" si="0"/>
        <v>8.835594824865888</v>
      </c>
      <c r="D9" s="6">
        <f t="shared" si="1"/>
        <v>8.8500000000000014</v>
      </c>
      <c r="E9" s="6">
        <f t="shared" si="2"/>
        <v>11.795506473724297</v>
      </c>
      <c r="F9" s="3">
        <v>89</v>
      </c>
      <c r="G9" s="3">
        <v>89</v>
      </c>
      <c r="H9" s="3">
        <v>103</v>
      </c>
      <c r="I9" s="3">
        <v>120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9" sqref="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15.6</v>
      </c>
      <c r="C3" s="6">
        <f t="shared" ref="C3:C9" si="0">(A3*B3)/9507</f>
        <v>1.6408961817608079</v>
      </c>
      <c r="D3" s="6">
        <f t="shared" ref="D3:D9" si="1">SUM(B3*0.7375)</f>
        <v>11.505000000000001</v>
      </c>
      <c r="E3" s="6">
        <f t="shared" ref="E3:E9" si="2">SUM(A3*D3)/5252</f>
        <v>2.1905940594059405</v>
      </c>
      <c r="F3" s="3">
        <v>75</v>
      </c>
      <c r="G3" s="3">
        <v>89</v>
      </c>
      <c r="H3" s="3">
        <v>19</v>
      </c>
      <c r="I3" s="3">
        <v>137.5</v>
      </c>
    </row>
    <row r="4" spans="1:9">
      <c r="A4" s="3">
        <f t="shared" ref="A4:A9" si="3">A3+1000</f>
        <v>2000</v>
      </c>
      <c r="B4" s="3">
        <v>12</v>
      </c>
      <c r="C4" s="6">
        <f t="shared" si="0"/>
        <v>2.5244556642473968</v>
      </c>
      <c r="D4" s="6">
        <f t="shared" si="1"/>
        <v>8.8500000000000014</v>
      </c>
      <c r="E4" s="6">
        <f t="shared" si="2"/>
        <v>3.3701447067783707</v>
      </c>
      <c r="F4" s="3">
        <v>78</v>
      </c>
      <c r="G4" s="3">
        <v>89</v>
      </c>
      <c r="H4" s="3">
        <v>28</v>
      </c>
      <c r="I4" s="3">
        <v>120</v>
      </c>
    </row>
    <row r="5" spans="1:9">
      <c r="A5" s="3">
        <f t="shared" si="3"/>
        <v>3000</v>
      </c>
      <c r="B5" s="3">
        <v>7.2</v>
      </c>
      <c r="C5" s="6">
        <f t="shared" si="0"/>
        <v>2.2720100978226569</v>
      </c>
      <c r="D5" s="6">
        <f t="shared" si="1"/>
        <v>5.3100000000000005</v>
      </c>
      <c r="E5" s="6">
        <f t="shared" si="2"/>
        <v>3.0331302361005337</v>
      </c>
      <c r="F5" s="3">
        <v>80</v>
      </c>
      <c r="G5" s="3">
        <v>89</v>
      </c>
      <c r="H5" s="3">
        <v>24.6</v>
      </c>
      <c r="I5" s="3">
        <v>87</v>
      </c>
    </row>
    <row r="6" spans="1:9">
      <c r="A6" s="3">
        <f t="shared" si="3"/>
        <v>4000</v>
      </c>
      <c r="B6" s="3">
        <v>6</v>
      </c>
      <c r="C6" s="6">
        <f t="shared" si="0"/>
        <v>2.5244556642473968</v>
      </c>
      <c r="D6" s="6">
        <f t="shared" si="1"/>
        <v>4.4250000000000007</v>
      </c>
      <c r="E6" s="6">
        <f t="shared" si="2"/>
        <v>3.3701447067783707</v>
      </c>
      <c r="F6" s="3">
        <v>82</v>
      </c>
      <c r="G6" s="3">
        <v>89</v>
      </c>
      <c r="H6" s="3">
        <v>29.5</v>
      </c>
      <c r="I6" s="3">
        <v>78</v>
      </c>
    </row>
    <row r="7" spans="1:9">
      <c r="A7" s="3">
        <f t="shared" si="3"/>
        <v>5000</v>
      </c>
      <c r="B7" s="3">
        <v>4.8</v>
      </c>
      <c r="C7" s="6">
        <f t="shared" si="0"/>
        <v>2.5244556642473968</v>
      </c>
      <c r="D7" s="6">
        <f t="shared" si="1"/>
        <v>3.54</v>
      </c>
      <c r="E7" s="6">
        <f t="shared" si="2"/>
        <v>3.3701447067783703</v>
      </c>
      <c r="F7" s="3">
        <v>78</v>
      </c>
      <c r="G7" s="3">
        <v>89</v>
      </c>
      <c r="H7" s="3">
        <v>30.8</v>
      </c>
      <c r="I7" s="3">
        <v>70</v>
      </c>
    </row>
    <row r="8" spans="1:9">
      <c r="A8" s="3">
        <f t="shared" si="3"/>
        <v>6000</v>
      </c>
      <c r="B8" s="3">
        <v>3.6</v>
      </c>
      <c r="C8" s="6">
        <f t="shared" si="0"/>
        <v>2.2720100978226569</v>
      </c>
      <c r="D8" s="6">
        <f t="shared" si="1"/>
        <v>2.6550000000000002</v>
      </c>
      <c r="E8" s="6">
        <f t="shared" si="2"/>
        <v>3.0331302361005337</v>
      </c>
      <c r="F8" s="3">
        <v>77</v>
      </c>
      <c r="G8" s="3">
        <v>89</v>
      </c>
      <c r="H8" s="3">
        <v>29.2</v>
      </c>
      <c r="I8" s="3">
        <v>60</v>
      </c>
    </row>
    <row r="9" spans="1:9">
      <c r="A9" s="3">
        <f t="shared" si="3"/>
        <v>7000</v>
      </c>
      <c r="B9" s="3">
        <v>3.6</v>
      </c>
      <c r="C9" s="6">
        <f t="shared" si="0"/>
        <v>2.6506784474597667</v>
      </c>
      <c r="D9" s="6">
        <f t="shared" si="1"/>
        <v>2.6550000000000002</v>
      </c>
      <c r="E9" s="6">
        <f t="shared" si="2"/>
        <v>3.5386519421172888</v>
      </c>
      <c r="F9" s="3">
        <v>72</v>
      </c>
      <c r="G9" s="3">
        <v>89</v>
      </c>
      <c r="H9" s="3">
        <v>38</v>
      </c>
      <c r="I9" s="3">
        <v>62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>(A3*B3)/9507</f>
        <v>1.1360050489113285</v>
      </c>
      <c r="D3" s="6">
        <f>SUM(B3*0.7375)</f>
        <v>7.9650000000000007</v>
      </c>
      <c r="E3" s="6">
        <f t="shared" ref="E3:E9" si="0">SUM(A3*D3)/5252</f>
        <v>1.5165651180502668</v>
      </c>
      <c r="F3" s="3">
        <v>75</v>
      </c>
      <c r="G3" s="3">
        <v>86</v>
      </c>
      <c r="H3" s="3">
        <v>13.2</v>
      </c>
      <c r="I3" s="3">
        <v>126</v>
      </c>
    </row>
    <row r="4" spans="1:9">
      <c r="A4" s="3">
        <f t="shared" ref="A4:A9" si="1">A3+1000</f>
        <v>2000</v>
      </c>
      <c r="B4" s="3">
        <v>6</v>
      </c>
      <c r="C4" s="6">
        <f>(A4*B4)/9507</f>
        <v>1.2622278321236984</v>
      </c>
      <c r="D4" s="6">
        <f>SUM(B4*0.7375)</f>
        <v>4.4250000000000007</v>
      </c>
      <c r="E4" s="6">
        <f t="shared" si="0"/>
        <v>1.6850723533891854</v>
      </c>
      <c r="F4" s="3">
        <v>80</v>
      </c>
      <c r="G4" s="3">
        <v>88</v>
      </c>
      <c r="H4" s="3">
        <v>13.4</v>
      </c>
      <c r="I4" s="3">
        <v>75</v>
      </c>
    </row>
    <row r="5" spans="1:9">
      <c r="A5" s="3">
        <f t="shared" si="1"/>
        <v>3000</v>
      </c>
      <c r="B5" s="3">
        <v>3.6</v>
      </c>
      <c r="C5" s="6">
        <f>(A5*B5)/9507</f>
        <v>1.1360050489113285</v>
      </c>
      <c r="D5" s="6">
        <f>SUM(B5*0.7375)</f>
        <v>2.6550000000000002</v>
      </c>
      <c r="E5" s="6">
        <f t="shared" si="0"/>
        <v>1.5165651180502668</v>
      </c>
      <c r="F5" s="3">
        <v>82</v>
      </c>
      <c r="G5" s="3">
        <v>88</v>
      </c>
      <c r="H5" s="3">
        <v>12.2</v>
      </c>
      <c r="I5" s="3">
        <v>56.5</v>
      </c>
    </row>
    <row r="6" spans="1:9">
      <c r="A6" s="3">
        <f t="shared" si="1"/>
        <v>4000</v>
      </c>
      <c r="B6" s="3">
        <v>3.6</v>
      </c>
      <c r="C6" s="6">
        <f>(A6*B6)/9507</f>
        <v>1.514673398548438</v>
      </c>
      <c r="D6" s="6">
        <f>SUM(B6*0.7375)</f>
        <v>2.6550000000000002</v>
      </c>
      <c r="E6" s="6">
        <f t="shared" si="0"/>
        <v>2.0220868240670224</v>
      </c>
      <c r="F6" s="3">
        <v>77</v>
      </c>
      <c r="G6" s="3">
        <v>88</v>
      </c>
      <c r="H6" s="3">
        <v>18.5</v>
      </c>
      <c r="I6" s="3">
        <v>60</v>
      </c>
    </row>
    <row r="7" spans="1:9">
      <c r="A7" s="3">
        <f t="shared" si="1"/>
        <v>5000</v>
      </c>
      <c r="B7" s="3">
        <v>2.4</v>
      </c>
      <c r="C7" s="6">
        <f>(A7*B7)/9507</f>
        <v>1.2622278321236984</v>
      </c>
      <c r="D7" s="6">
        <f>SUM(B7*0.7375)</f>
        <v>1.77</v>
      </c>
      <c r="E7" s="6">
        <f t="shared" si="0"/>
        <v>1.6850723533891852</v>
      </c>
      <c r="F7" s="3">
        <v>80</v>
      </c>
      <c r="G7" s="3">
        <v>91</v>
      </c>
      <c r="H7" s="3">
        <v>15.5</v>
      </c>
      <c r="I7" s="3">
        <v>46</v>
      </c>
    </row>
    <row r="8" spans="1:9">
      <c r="A8" s="3">
        <f t="shared" si="1"/>
        <v>6000</v>
      </c>
      <c r="C8" s="6">
        <f t="shared" ref="C8:C9" si="2">(A8*B8)/9507</f>
        <v>0</v>
      </c>
      <c r="D8" s="6">
        <f t="shared" ref="D8:D9" si="3">SUM(B8*0.7375)</f>
        <v>0</v>
      </c>
      <c r="E8" s="6">
        <f t="shared" si="0"/>
        <v>0</v>
      </c>
    </row>
    <row r="9" spans="1:9">
      <c r="A9" s="3">
        <f t="shared" si="1"/>
        <v>7000</v>
      </c>
      <c r="C9" s="6">
        <f t="shared" si="2"/>
        <v>0</v>
      </c>
      <c r="D9" s="6">
        <f t="shared" si="3"/>
        <v>0</v>
      </c>
      <c r="E9" s="6">
        <f t="shared" si="0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2013-01-15T19:54:38Z</dcterms:modified>
</cp:coreProperties>
</file>