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9" activeTab="9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<sst xmlns="http://schemas.openxmlformats.org/spreadsheetml/2006/main" count="43" uniqueCount="13">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</sst>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7"/>
            <c:marker>
              <c:symbol val="diamond"/>
              <c:size val="8"/>
            </c:marker>
          </c:dPt>
          <c:dPt>
            <c:idx val="2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8888888888908E-3"/>
                  <c:y val="-2.6143790849673221E-2"/>
                </c:manualLayout>
              </c:layout>
              <c:showVal val="1"/>
            </c:dLbl>
            <c:dLbl>
              <c:idx val="7"/>
              <c:layout>
                <c:manualLayout>
                  <c:x val="-2.222222222222224E-2"/>
                  <c:y val="-2.6143790849673221E-2"/>
                </c:manualLayout>
              </c:layout>
              <c:showVal val="1"/>
            </c:dLbl>
            <c:dLbl>
              <c:idx val="24"/>
              <c:layout>
                <c:manualLayout>
                  <c:x val="-5.7777777777777782E-2"/>
                  <c:y val="-4.3572984749455423E-2"/>
                </c:manualLayout>
              </c:layout>
              <c:showVal val="1"/>
            </c:dLbl>
            <c:delete val="1"/>
          </c:dLbls>
          <c:xVal>
            <c:numRef>
              <c:f>'Peak data'!$D$3:$D$1674</c:f>
              <c:numCache>
                <c:formatCode>General</c:formatCode>
                <c:ptCount val="1658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data'!$G$3:$G$1674</c:f>
              <c:numCache>
                <c:formatCode>0.00</c:formatCode>
                <c:ptCount val="1658"/>
                <c:pt idx="0">
                  <c:v>40.267500000000005</c:v>
                </c:pt>
                <c:pt idx="1">
                  <c:v>40.267500000000005</c:v>
                </c:pt>
                <c:pt idx="2">
                  <c:v>40.267500000000005</c:v>
                </c:pt>
                <c:pt idx="3">
                  <c:v>38.497500000000002</c:v>
                </c:pt>
                <c:pt idx="4">
                  <c:v>37.612500000000004</c:v>
                </c:pt>
                <c:pt idx="5">
                  <c:v>37.612500000000004</c:v>
                </c:pt>
                <c:pt idx="6">
                  <c:v>36.727499999999999</c:v>
                </c:pt>
                <c:pt idx="7">
                  <c:v>36.727499999999999</c:v>
                </c:pt>
                <c:pt idx="8">
                  <c:v>35.842500000000001</c:v>
                </c:pt>
                <c:pt idx="9">
                  <c:v>34.957500000000003</c:v>
                </c:pt>
                <c:pt idx="10">
                  <c:v>33.335000000000001</c:v>
                </c:pt>
                <c:pt idx="11">
                  <c:v>31.565000000000001</c:v>
                </c:pt>
                <c:pt idx="12">
                  <c:v>28.910000000000004</c:v>
                </c:pt>
                <c:pt idx="13">
                  <c:v>27.14</c:v>
                </c:pt>
                <c:pt idx="14">
                  <c:v>24.485000000000003</c:v>
                </c:pt>
                <c:pt idx="15">
                  <c:v>21.977500000000003</c:v>
                </c:pt>
                <c:pt idx="16">
                  <c:v>20.2075</c:v>
                </c:pt>
                <c:pt idx="17">
                  <c:v>17.552500000000002</c:v>
                </c:pt>
                <c:pt idx="18">
                  <c:v>15.782500000000001</c:v>
                </c:pt>
                <c:pt idx="19">
                  <c:v>14.897500000000001</c:v>
                </c:pt>
                <c:pt idx="20">
                  <c:v>11.505000000000001</c:v>
                </c:pt>
                <c:pt idx="21">
                  <c:v>10.620000000000001</c:v>
                </c:pt>
                <c:pt idx="22">
                  <c:v>8.8500000000000014</c:v>
                </c:pt>
                <c:pt idx="23">
                  <c:v>7.9650000000000007</c:v>
                </c:pt>
                <c:pt idx="24">
                  <c:v>7.6700000000000008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</c:numCache>
            </c:numRef>
          </c:yVal>
        </c:ser>
        <c:axId val="110932736"/>
        <c:axId val="11093465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23"/>
            <c:marker>
              <c:symbol val="circle"/>
              <c:size val="2"/>
            </c:marker>
          </c:dPt>
          <c:dPt>
            <c:idx val="24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2.5185185185185192E-2"/>
                  <c:y val="4.7930283224400981E-2"/>
                </c:manualLayout>
              </c:layout>
              <c:showVal val="1"/>
            </c:dLbl>
            <c:dLbl>
              <c:idx val="24"/>
              <c:layout>
                <c:manualLayout>
                  <c:x val="-7.407407407407407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data'!$D$3:$D$4674</c:f>
              <c:numCache>
                <c:formatCode>General</c:formatCode>
                <c:ptCount val="4658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data'!$H$3:$H$1674</c:f>
              <c:numCache>
                <c:formatCode>0.00</c:formatCode>
                <c:ptCount val="1658"/>
                <c:pt idx="0">
                  <c:v>0.37568688118811888</c:v>
                </c:pt>
                <c:pt idx="1">
                  <c:v>1.1653960396039604</c:v>
                </c:pt>
                <c:pt idx="2">
                  <c:v>2.6221410891089114</c:v>
                </c:pt>
                <c:pt idx="3">
                  <c:v>3.7163428217821788</c:v>
                </c:pt>
                <c:pt idx="4">
                  <c:v>4.8626975437928417</c:v>
                </c:pt>
                <c:pt idx="5">
                  <c:v>6.0801623191165275</c:v>
                </c:pt>
                <c:pt idx="6">
                  <c:v>7.1049390708301594</c:v>
                </c:pt>
                <c:pt idx="7">
                  <c:v>8.2657854150799697</c:v>
                </c:pt>
                <c:pt idx="8">
                  <c:v>9.1926594630616911</c:v>
                </c:pt>
                <c:pt idx="9">
                  <c:v>10.043958015993908</c:v>
                </c:pt>
                <c:pt idx="10">
                  <c:v>10.612361005331303</c:v>
                </c:pt>
                <c:pt idx="11">
                  <c:v>11.040537890327494</c:v>
                </c:pt>
                <c:pt idx="12">
                  <c:v>11.020148514851487</c:v>
                </c:pt>
                <c:pt idx="13">
                  <c:v>11.192924600152322</c:v>
                </c:pt>
                <c:pt idx="14">
                  <c:v>10.867200114242195</c:v>
                </c:pt>
                <c:pt idx="15">
                  <c:v>10.453121667936026</c:v>
                </c:pt>
                <c:pt idx="16">
                  <c:v>10.246110529322163</c:v>
                </c:pt>
                <c:pt idx="17">
                  <c:v>10.009470201827876</c:v>
                </c:pt>
                <c:pt idx="18">
                  <c:v>10.0037971249048</c:v>
                </c:pt>
                <c:pt idx="19">
                  <c:v>9.9307211538461555</c:v>
                </c:pt>
                <c:pt idx="20">
                  <c:v>9.8050990099009905</c:v>
                </c:pt>
                <c:pt idx="21">
                  <c:v>9.3845049504950513</c:v>
                </c:pt>
                <c:pt idx="22">
                  <c:v>8.0967726580350359</c:v>
                </c:pt>
                <c:pt idx="23">
                  <c:v>7.5585605483625296</c:v>
                </c:pt>
                <c:pt idx="24">
                  <c:v>7.3019801980198036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5"/>
            <c:marker>
              <c:symbol val="square"/>
              <c:size val="8"/>
            </c:marker>
          </c:dPt>
          <c:dPt>
            <c:idx val="2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84E-2"/>
                  <c:y val="3.9215686274509803E-2"/>
                </c:manualLayout>
              </c:layout>
              <c:showVal val="1"/>
            </c:dLbl>
            <c:dLbl>
              <c:idx val="15"/>
              <c:layout>
                <c:manualLayout>
                  <c:x val="-3.5555555555555556E-2"/>
                  <c:y val="3.4858387799564294E-2"/>
                </c:manualLayout>
              </c:layout>
              <c:showVal val="1"/>
            </c:dLbl>
            <c:dLbl>
              <c:idx val="24"/>
              <c:layout>
                <c:manualLayout>
                  <c:x val="-7.1111111111111111E-2"/>
                  <c:y val="5.2287581699346442E-2"/>
                </c:manualLayout>
              </c:layout>
              <c:showVal val="1"/>
            </c:dLbl>
            <c:delete val="1"/>
          </c:dLbls>
          <c:xVal>
            <c:numRef>
              <c:f>'Peak data'!$D$3:$D$27</c:f>
              <c:numCache>
                <c:formatCode>General</c:formatCode>
                <c:ptCount val="25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data'!$A$3:$A$27</c:f>
              <c:numCache>
                <c:formatCode>General</c:formatCode>
                <c:ptCount val="25"/>
                <c:pt idx="0">
                  <c:v>36.770000000000003</c:v>
                </c:pt>
                <c:pt idx="1">
                  <c:v>36.549999999999997</c:v>
                </c:pt>
                <c:pt idx="2">
                  <c:v>36.18</c:v>
                </c:pt>
                <c:pt idx="3">
                  <c:v>35.89</c:v>
                </c:pt>
                <c:pt idx="4">
                  <c:v>35.520000000000003</c:v>
                </c:pt>
                <c:pt idx="5">
                  <c:v>35.22</c:v>
                </c:pt>
                <c:pt idx="6">
                  <c:v>34.93</c:v>
                </c:pt>
                <c:pt idx="7">
                  <c:v>34.630000000000003</c:v>
                </c:pt>
                <c:pt idx="8">
                  <c:v>34.340000000000003</c:v>
                </c:pt>
                <c:pt idx="9">
                  <c:v>34.19</c:v>
                </c:pt>
                <c:pt idx="10">
                  <c:v>34.04</c:v>
                </c:pt>
                <c:pt idx="11">
                  <c:v>33.97</c:v>
                </c:pt>
                <c:pt idx="12">
                  <c:v>33.89</c:v>
                </c:pt>
                <c:pt idx="13">
                  <c:v>33.75</c:v>
                </c:pt>
                <c:pt idx="14">
                  <c:v>33.67</c:v>
                </c:pt>
                <c:pt idx="15">
                  <c:v>33.6</c:v>
                </c:pt>
                <c:pt idx="16">
                  <c:v>33.450000000000003</c:v>
                </c:pt>
                <c:pt idx="17">
                  <c:v>33.08</c:v>
                </c:pt>
                <c:pt idx="18">
                  <c:v>32.57</c:v>
                </c:pt>
                <c:pt idx="19">
                  <c:v>32.42</c:v>
                </c:pt>
                <c:pt idx="20">
                  <c:v>32.049999999999997</c:v>
                </c:pt>
                <c:pt idx="21">
                  <c:v>32.049999999999997</c:v>
                </c:pt>
                <c:pt idx="22">
                  <c:v>31.83</c:v>
                </c:pt>
                <c:pt idx="23">
                  <c:v>32.57</c:v>
                </c:pt>
                <c:pt idx="24">
                  <c:v>33.25</c:v>
                </c:pt>
              </c:numCache>
            </c:numRef>
          </c:yVal>
        </c:ser>
        <c:axId val="110932736"/>
        <c:axId val="11093465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triangle"/>
              <c:size val="8"/>
            </c:marker>
          </c:dPt>
          <c:dPt>
            <c:idx val="24"/>
            <c:marker>
              <c:symbol val="triangle"/>
              <c:size val="8"/>
            </c:marker>
          </c:dPt>
          <c:dLbls>
            <c:dLbl>
              <c:idx val="20"/>
              <c:layout>
                <c:manualLayout>
                  <c:x val="-6.9629629629629639E-2"/>
                  <c:y val="-1.5250544662309354E-2"/>
                </c:manualLayout>
              </c:layout>
              <c:showVal val="1"/>
            </c:dLbl>
            <c:dLbl>
              <c:idx val="24"/>
              <c:layout>
                <c:manualLayout>
                  <c:x val="-8.4444444444444489E-2"/>
                  <c:y val="1.0893246187363832E-2"/>
                </c:manualLayout>
              </c:layout>
              <c:showVal val="1"/>
            </c:dLbl>
            <c:delete val="1"/>
          </c:dLbls>
          <c:xVal>
            <c:numRef>
              <c:f>'Peak data'!$D$3:$D$1674</c:f>
              <c:numCache>
                <c:formatCode>General</c:formatCode>
                <c:ptCount val="1658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data'!$B$3:$B$1674</c:f>
              <c:numCache>
                <c:formatCode>General</c:formatCode>
                <c:ptCount val="1658"/>
                <c:pt idx="0">
                  <c:v>62.9</c:v>
                </c:pt>
                <c:pt idx="1">
                  <c:v>62.2</c:v>
                </c:pt>
                <c:pt idx="2">
                  <c:v>62.9</c:v>
                </c:pt>
                <c:pt idx="3">
                  <c:v>85.4</c:v>
                </c:pt>
                <c:pt idx="4">
                  <c:v>114.1</c:v>
                </c:pt>
                <c:pt idx="5">
                  <c:v>140.1</c:v>
                </c:pt>
                <c:pt idx="6">
                  <c:v>168.8</c:v>
                </c:pt>
                <c:pt idx="7">
                  <c:v>195.2</c:v>
                </c:pt>
                <c:pt idx="8">
                  <c:v>220.4</c:v>
                </c:pt>
                <c:pt idx="9">
                  <c:v>241.5</c:v>
                </c:pt>
                <c:pt idx="10">
                  <c:v>259</c:v>
                </c:pt>
                <c:pt idx="11">
                  <c:v>268.60000000000002</c:v>
                </c:pt>
                <c:pt idx="12">
                  <c:v>273.2</c:v>
                </c:pt>
                <c:pt idx="13">
                  <c:v>274.5</c:v>
                </c:pt>
                <c:pt idx="14">
                  <c:v>275.10000000000002</c:v>
                </c:pt>
                <c:pt idx="15">
                  <c:v>274.3</c:v>
                </c:pt>
                <c:pt idx="16">
                  <c:v>274.10000000000002</c:v>
                </c:pt>
                <c:pt idx="17">
                  <c:v>281.8</c:v>
                </c:pt>
                <c:pt idx="18">
                  <c:v>302.8</c:v>
                </c:pt>
                <c:pt idx="19">
                  <c:v>315.8</c:v>
                </c:pt>
                <c:pt idx="20">
                  <c:v>328.7</c:v>
                </c:pt>
                <c:pt idx="21">
                  <c:v>319.3</c:v>
                </c:pt>
                <c:pt idx="22">
                  <c:v>306.3</c:v>
                </c:pt>
                <c:pt idx="23">
                  <c:v>299.2</c:v>
                </c:pt>
                <c:pt idx="24">
                  <c:v>292.5</c:v>
                </c:pt>
              </c:numCache>
            </c:numRef>
          </c:yVal>
        </c:ser>
        <c:axId val="111960448"/>
        <c:axId val="111961984"/>
      </c:scatterChart>
      <c:valAx>
        <c:axId val="110932736"/>
        <c:scaling>
          <c:orientation val="minMax"/>
          <c:max val="5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34656"/>
        <c:crosses val="autoZero"/>
        <c:crossBetween val="midCat"/>
      </c:valAx>
      <c:valAx>
        <c:axId val="110934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32736"/>
        <c:crosses val="autoZero"/>
        <c:crossBetween val="midCat"/>
      </c:valAx>
      <c:valAx>
        <c:axId val="111960448"/>
        <c:scaling>
          <c:orientation val="minMax"/>
        </c:scaling>
        <c:delete val="1"/>
        <c:axPos val="b"/>
        <c:numFmt formatCode="General" sourceLinked="1"/>
        <c:tickLblPos val="none"/>
        <c:crossAx val="111961984"/>
        <c:crosses val="autoZero"/>
        <c:crossBetween val="midCat"/>
      </c:valAx>
      <c:valAx>
        <c:axId val="11196198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6044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631087780708"/>
          <c:y val="0.93530869915770332"/>
          <c:w val="0.70880011665208575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7"/>
            <c:marker>
              <c:symbol val="diamond"/>
              <c:size val="8"/>
            </c:marker>
          </c:dPt>
          <c:dPt>
            <c:idx val="24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4814814814814829E-2"/>
                  <c:y val="-2.8322440087145948E-2"/>
                </c:manualLayout>
              </c:layout>
              <c:showVal val="1"/>
            </c:dLbl>
            <c:dLbl>
              <c:idx val="7"/>
              <c:layout>
                <c:manualLayout>
                  <c:x val="-1.6296296296296295E-2"/>
                  <c:y val="-3.7037037037037056E-2"/>
                </c:manualLayout>
              </c:layout>
              <c:showVal val="1"/>
            </c:dLbl>
            <c:dLbl>
              <c:idx val="24"/>
              <c:layout>
                <c:manualLayout>
                  <c:x val="-5.7777777777777782E-2"/>
                  <c:y val="-5.0108932461873638E-2"/>
                </c:manualLayout>
              </c:layout>
              <c:showVal val="1"/>
            </c:dLbl>
            <c:delete val="1"/>
          </c:dLbls>
          <c:xVal>
            <c:numRef>
              <c:f>'Peak data'!$D$3:$D$1120</c:f>
              <c:numCache>
                <c:formatCode>General</c:formatCode>
                <c:ptCount val="1104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data'!$E$3:$E$1120</c:f>
              <c:numCache>
                <c:formatCode>General</c:formatCode>
                <c:ptCount val="1104"/>
                <c:pt idx="0">
                  <c:v>54.6</c:v>
                </c:pt>
                <c:pt idx="1">
                  <c:v>54.6</c:v>
                </c:pt>
                <c:pt idx="2">
                  <c:v>54.6</c:v>
                </c:pt>
                <c:pt idx="3">
                  <c:v>52.2</c:v>
                </c:pt>
                <c:pt idx="4">
                  <c:v>51</c:v>
                </c:pt>
                <c:pt idx="5">
                  <c:v>51</c:v>
                </c:pt>
                <c:pt idx="6">
                  <c:v>49.8</c:v>
                </c:pt>
                <c:pt idx="7">
                  <c:v>49.8</c:v>
                </c:pt>
                <c:pt idx="8">
                  <c:v>48.6</c:v>
                </c:pt>
                <c:pt idx="9">
                  <c:v>47.4</c:v>
                </c:pt>
                <c:pt idx="10">
                  <c:v>45.2</c:v>
                </c:pt>
                <c:pt idx="11">
                  <c:v>42.8</c:v>
                </c:pt>
                <c:pt idx="12">
                  <c:v>39.200000000000003</c:v>
                </c:pt>
                <c:pt idx="13">
                  <c:v>36.799999999999997</c:v>
                </c:pt>
                <c:pt idx="14">
                  <c:v>33.200000000000003</c:v>
                </c:pt>
                <c:pt idx="15">
                  <c:v>29.8</c:v>
                </c:pt>
                <c:pt idx="16">
                  <c:v>27.4</c:v>
                </c:pt>
                <c:pt idx="17">
                  <c:v>23.8</c:v>
                </c:pt>
                <c:pt idx="18">
                  <c:v>21.4</c:v>
                </c:pt>
                <c:pt idx="19">
                  <c:v>20.2</c:v>
                </c:pt>
                <c:pt idx="20">
                  <c:v>15.6</c:v>
                </c:pt>
                <c:pt idx="21">
                  <c:v>14.4</c:v>
                </c:pt>
                <c:pt idx="22">
                  <c:v>12</c:v>
                </c:pt>
                <c:pt idx="23">
                  <c:v>10.8</c:v>
                </c:pt>
                <c:pt idx="24">
                  <c:v>10.4</c:v>
                </c:pt>
              </c:numCache>
            </c:numRef>
          </c:yVal>
        </c:ser>
        <c:axId val="111492096"/>
        <c:axId val="11152294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8"/>
            </c:marker>
          </c:dPt>
          <c:dPt>
            <c:idx val="23"/>
            <c:marker>
              <c:symbol val="circle"/>
              <c:size val="8"/>
            </c:marker>
          </c:dPt>
          <c:dLbls>
            <c:dLbl>
              <c:idx val="13"/>
              <c:layout>
                <c:manualLayout>
                  <c:x val="-2.0740740740740751E-2"/>
                  <c:y val="-3.9215686274509803E-2"/>
                </c:manualLayout>
              </c:layout>
              <c:showVal val="1"/>
            </c:dLbl>
            <c:dLbl>
              <c:idx val="23"/>
              <c:layout>
                <c:manualLayout>
                  <c:x val="-5.9259259259259373E-2"/>
                  <c:y val="2.6143790849673221E-2"/>
                </c:manualLayout>
              </c:layout>
              <c:showVal val="1"/>
            </c:dLbl>
            <c:delete val="1"/>
          </c:dLbls>
          <c:xVal>
            <c:numRef>
              <c:f>'Peak data'!$D$3:$D$1120</c:f>
              <c:numCache>
                <c:formatCode>General</c:formatCode>
                <c:ptCount val="1104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data'!$F$3:$F$1120</c:f>
              <c:numCache>
                <c:formatCode>0.00</c:formatCode>
                <c:ptCount val="1104"/>
                <c:pt idx="0">
                  <c:v>0.28141369517197856</c:v>
                </c:pt>
                <c:pt idx="1">
                  <c:v>0.87295676869674987</c:v>
                </c:pt>
                <c:pt idx="2">
                  <c:v>1.9641527295676871</c:v>
                </c:pt>
                <c:pt idx="3">
                  <c:v>2.7837803723572105</c:v>
                </c:pt>
                <c:pt idx="4">
                  <c:v>3.6424739665509622</c:v>
                </c:pt>
                <c:pt idx="5">
                  <c:v>4.5544335752603349</c:v>
                </c:pt>
                <c:pt idx="6">
                  <c:v>5.3220574313663613</c:v>
                </c:pt>
                <c:pt idx="7">
                  <c:v>6.1916061849163775</c:v>
                </c:pt>
                <c:pt idx="8">
                  <c:v>6.885894603976018</c:v>
                </c:pt>
                <c:pt idx="9">
                  <c:v>7.5235721047649093</c:v>
                </c:pt>
                <c:pt idx="10">
                  <c:v>7.9493425896707697</c:v>
                </c:pt>
                <c:pt idx="11">
                  <c:v>8.2700746818133997</c:v>
                </c:pt>
                <c:pt idx="12">
                  <c:v>8.2548017250447057</c:v>
                </c:pt>
                <c:pt idx="13">
                  <c:v>8.3842221520984523</c:v>
                </c:pt>
                <c:pt idx="14">
                  <c:v>8.140233512148944</c:v>
                </c:pt>
                <c:pt idx="15">
                  <c:v>7.8300620595350807</c:v>
                </c:pt>
                <c:pt idx="16">
                  <c:v>7.6749973703586827</c:v>
                </c:pt>
                <c:pt idx="17">
                  <c:v>7.4977385084674451</c:v>
                </c:pt>
                <c:pt idx="18">
                  <c:v>7.493489008099294</c:v>
                </c:pt>
                <c:pt idx="19">
                  <c:v>7.4387503944461972</c:v>
                </c:pt>
                <c:pt idx="20">
                  <c:v>7.3446513095613746</c:v>
                </c:pt>
                <c:pt idx="21">
                  <c:v>7.0295992426633021</c:v>
                </c:pt>
                <c:pt idx="22">
                  <c:v>6.0650047333543702</c:v>
                </c:pt>
                <c:pt idx="23">
                  <c:v>5.661849163774062</c:v>
                </c:pt>
                <c:pt idx="24">
                  <c:v>5.4696539392026926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5"/>
            <c:marker>
              <c:symbol val="square"/>
              <c:size val="8"/>
            </c:marker>
          </c:dPt>
          <c:dPt>
            <c:idx val="2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7777894429862943E-2"/>
                  <c:y val="3.4858387799564294E-2"/>
                </c:manualLayout>
              </c:layout>
              <c:showVal val="1"/>
            </c:dLbl>
            <c:dLbl>
              <c:idx val="15"/>
              <c:layout>
                <c:manualLayout>
                  <c:x val="-2.8148148148148148E-2"/>
                  <c:y val="-3.7037037037037056E-2"/>
                </c:manualLayout>
              </c:layout>
              <c:showVal val="1"/>
            </c:dLbl>
            <c:dLbl>
              <c:idx val="24"/>
              <c:layout>
                <c:manualLayout>
                  <c:x val="-7.7037037037037126E-2"/>
                  <c:y val="4.7930283224400898E-2"/>
                </c:manualLayout>
              </c:layout>
              <c:showVal val="1"/>
            </c:dLbl>
            <c:delete val="1"/>
          </c:dLbls>
          <c:xVal>
            <c:numRef>
              <c:f>'Peak data'!$D$3:$D$27</c:f>
              <c:numCache>
                <c:formatCode>General</c:formatCode>
                <c:ptCount val="25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data'!$A$3:$A$27</c:f>
              <c:numCache>
                <c:formatCode>General</c:formatCode>
                <c:ptCount val="25"/>
                <c:pt idx="0">
                  <c:v>36.770000000000003</c:v>
                </c:pt>
                <c:pt idx="1">
                  <c:v>36.549999999999997</c:v>
                </c:pt>
                <c:pt idx="2">
                  <c:v>36.18</c:v>
                </c:pt>
                <c:pt idx="3">
                  <c:v>35.89</c:v>
                </c:pt>
                <c:pt idx="4">
                  <c:v>35.520000000000003</c:v>
                </c:pt>
                <c:pt idx="5">
                  <c:v>35.22</c:v>
                </c:pt>
                <c:pt idx="6">
                  <c:v>34.93</c:v>
                </c:pt>
                <c:pt idx="7">
                  <c:v>34.630000000000003</c:v>
                </c:pt>
                <c:pt idx="8">
                  <c:v>34.340000000000003</c:v>
                </c:pt>
                <c:pt idx="9">
                  <c:v>34.19</c:v>
                </c:pt>
                <c:pt idx="10">
                  <c:v>34.04</c:v>
                </c:pt>
                <c:pt idx="11">
                  <c:v>33.97</c:v>
                </c:pt>
                <c:pt idx="12">
                  <c:v>33.89</c:v>
                </c:pt>
                <c:pt idx="13">
                  <c:v>33.75</c:v>
                </c:pt>
                <c:pt idx="14">
                  <c:v>33.67</c:v>
                </c:pt>
                <c:pt idx="15">
                  <c:v>33.6</c:v>
                </c:pt>
                <c:pt idx="16">
                  <c:v>33.450000000000003</c:v>
                </c:pt>
                <c:pt idx="17">
                  <c:v>33.08</c:v>
                </c:pt>
                <c:pt idx="18">
                  <c:v>32.57</c:v>
                </c:pt>
                <c:pt idx="19">
                  <c:v>32.42</c:v>
                </c:pt>
                <c:pt idx="20">
                  <c:v>32.049999999999997</c:v>
                </c:pt>
                <c:pt idx="21">
                  <c:v>32.049999999999997</c:v>
                </c:pt>
                <c:pt idx="22">
                  <c:v>31.83</c:v>
                </c:pt>
                <c:pt idx="23">
                  <c:v>32.57</c:v>
                </c:pt>
                <c:pt idx="24">
                  <c:v>33.25</c:v>
                </c:pt>
              </c:numCache>
            </c:numRef>
          </c:yVal>
        </c:ser>
        <c:axId val="111492096"/>
        <c:axId val="1115229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triangle"/>
              <c:size val="8"/>
            </c:marker>
          </c:dPt>
          <c:dPt>
            <c:idx val="24"/>
            <c:marker>
              <c:symbol val="triangle"/>
              <c:size val="8"/>
            </c:marker>
          </c:dPt>
          <c:dLbls>
            <c:dLbl>
              <c:idx val="20"/>
              <c:layout>
                <c:manualLayout>
                  <c:x val="-5.7777777777777782E-2"/>
                  <c:y val="-2.6143790849673207E-2"/>
                </c:manualLayout>
              </c:layout>
              <c:showVal val="1"/>
            </c:dLbl>
            <c:dLbl>
              <c:idx val="24"/>
              <c:layout>
                <c:manualLayout>
                  <c:x val="-7.8518518518518515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data'!$D$3:$D$1120</c:f>
              <c:numCache>
                <c:formatCode>General</c:formatCode>
                <c:ptCount val="1104"/>
                <c:pt idx="0">
                  <c:v>49</c:v>
                </c:pt>
                <c:pt idx="1">
                  <c:v>152</c:v>
                </c:pt>
                <c:pt idx="2">
                  <c:v>342</c:v>
                </c:pt>
                <c:pt idx="3">
                  <c:v>507</c:v>
                </c:pt>
                <c:pt idx="4">
                  <c:v>679</c:v>
                </c:pt>
                <c:pt idx="5">
                  <c:v>849</c:v>
                </c:pt>
                <c:pt idx="6">
                  <c:v>1016</c:v>
                </c:pt>
                <c:pt idx="7">
                  <c:v>1182</c:v>
                </c:pt>
                <c:pt idx="8">
                  <c:v>1347</c:v>
                </c:pt>
                <c:pt idx="9">
                  <c:v>1509</c:v>
                </c:pt>
                <c:pt idx="10">
                  <c:v>1672</c:v>
                </c:pt>
                <c:pt idx="11">
                  <c:v>1837</c:v>
                </c:pt>
                <c:pt idx="12">
                  <c:v>2002</c:v>
                </c:pt>
                <c:pt idx="13">
                  <c:v>2166</c:v>
                </c:pt>
                <c:pt idx="14">
                  <c:v>2331</c:v>
                </c:pt>
                <c:pt idx="15">
                  <c:v>2498</c:v>
                </c:pt>
                <c:pt idx="16">
                  <c:v>2663</c:v>
                </c:pt>
                <c:pt idx="17">
                  <c:v>2995</c:v>
                </c:pt>
                <c:pt idx="18">
                  <c:v>3329</c:v>
                </c:pt>
                <c:pt idx="19">
                  <c:v>3501</c:v>
                </c:pt>
                <c:pt idx="20">
                  <c:v>4476</c:v>
                </c:pt>
                <c:pt idx="21">
                  <c:v>4641</c:v>
                </c:pt>
                <c:pt idx="22">
                  <c:v>4805</c:v>
                </c:pt>
                <c:pt idx="23">
                  <c:v>4984</c:v>
                </c:pt>
                <c:pt idx="24">
                  <c:v>5000</c:v>
                </c:pt>
              </c:numCache>
            </c:numRef>
          </c:xVal>
          <c:yVal>
            <c:numRef>
              <c:f>'Peak data'!$B$3:$B$239</c:f>
              <c:numCache>
                <c:formatCode>General</c:formatCode>
                <c:ptCount val="223"/>
                <c:pt idx="0">
                  <c:v>62.9</c:v>
                </c:pt>
                <c:pt idx="1">
                  <c:v>62.2</c:v>
                </c:pt>
                <c:pt idx="2">
                  <c:v>62.9</c:v>
                </c:pt>
                <c:pt idx="3">
                  <c:v>85.4</c:v>
                </c:pt>
                <c:pt idx="4">
                  <c:v>114.1</c:v>
                </c:pt>
                <c:pt idx="5">
                  <c:v>140.1</c:v>
                </c:pt>
                <c:pt idx="6">
                  <c:v>168.8</c:v>
                </c:pt>
                <c:pt idx="7">
                  <c:v>195.2</c:v>
                </c:pt>
                <c:pt idx="8">
                  <c:v>220.4</c:v>
                </c:pt>
                <c:pt idx="9">
                  <c:v>241.5</c:v>
                </c:pt>
                <c:pt idx="10">
                  <c:v>259</c:v>
                </c:pt>
                <c:pt idx="11">
                  <c:v>268.60000000000002</c:v>
                </c:pt>
                <c:pt idx="12">
                  <c:v>273.2</c:v>
                </c:pt>
                <c:pt idx="13">
                  <c:v>274.5</c:v>
                </c:pt>
                <c:pt idx="14">
                  <c:v>275.10000000000002</c:v>
                </c:pt>
                <c:pt idx="15">
                  <c:v>274.3</c:v>
                </c:pt>
                <c:pt idx="16">
                  <c:v>274.10000000000002</c:v>
                </c:pt>
                <c:pt idx="17">
                  <c:v>281.8</c:v>
                </c:pt>
                <c:pt idx="18">
                  <c:v>302.8</c:v>
                </c:pt>
                <c:pt idx="19">
                  <c:v>315.8</c:v>
                </c:pt>
                <c:pt idx="20">
                  <c:v>328.7</c:v>
                </c:pt>
                <c:pt idx="21">
                  <c:v>319.3</c:v>
                </c:pt>
                <c:pt idx="22">
                  <c:v>306.3</c:v>
                </c:pt>
                <c:pt idx="23">
                  <c:v>299.2</c:v>
                </c:pt>
                <c:pt idx="24">
                  <c:v>292.5</c:v>
                </c:pt>
              </c:numCache>
            </c:numRef>
          </c:yVal>
        </c:ser>
        <c:axId val="111524864"/>
        <c:axId val="111543040"/>
      </c:scatterChart>
      <c:valAx>
        <c:axId val="111492096"/>
        <c:scaling>
          <c:orientation val="minMax"/>
          <c:max val="5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22944"/>
        <c:crosses val="autoZero"/>
        <c:crossBetween val="midCat"/>
      </c:valAx>
      <c:valAx>
        <c:axId val="111522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3147856517935252E-3"/>
              <c:y val="0.1542612320518760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2096"/>
        <c:crosses val="autoZero"/>
        <c:crossBetween val="midCat"/>
      </c:valAx>
      <c:valAx>
        <c:axId val="111524864"/>
        <c:scaling>
          <c:orientation val="minMax"/>
        </c:scaling>
        <c:delete val="1"/>
        <c:axPos val="b"/>
        <c:numFmt formatCode="General" sourceLinked="1"/>
        <c:tickLblPos val="none"/>
        <c:crossAx val="111543040"/>
        <c:crosses val="autoZero"/>
        <c:crossBetween val="midCat"/>
      </c:valAx>
      <c:valAx>
        <c:axId val="11154304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2486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15001458151064"/>
          <c:y val="0.94402329610759472"/>
          <c:w val="0.66832009332166842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84</c:v>
                </c:pt>
                <c:pt idx="2">
                  <c:v>90</c:v>
                </c:pt>
                <c:pt idx="3">
                  <c:v>83</c:v>
                </c:pt>
                <c:pt idx="4">
                  <c:v>86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81</c:v>
                </c:pt>
              </c:numCache>
            </c:numRef>
          </c:yVal>
        </c:ser>
        <c:ser>
          <c:idx val="3"/>
          <c:order val="3"/>
          <c:tx>
            <c:v>DC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</c:v>
                </c:pt>
                <c:pt idx="1">
                  <c:v>114</c:v>
                </c:pt>
                <c:pt idx="2">
                  <c:v>180</c:v>
                </c:pt>
                <c:pt idx="3">
                  <c:v>202</c:v>
                </c:pt>
                <c:pt idx="4">
                  <c:v>185</c:v>
                </c:pt>
              </c:numCache>
            </c:numRef>
          </c:yVal>
        </c:ser>
        <c:ser>
          <c:idx val="4"/>
          <c:order val="4"/>
          <c:tx>
            <c:v>RMS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131</c:v>
                </c:pt>
                <c:pt idx="1">
                  <c:v>150</c:v>
                </c:pt>
                <c:pt idx="2">
                  <c:v>165</c:v>
                </c:pt>
                <c:pt idx="3">
                  <c:v>186</c:v>
                </c:pt>
                <c:pt idx="4">
                  <c:v>172</c:v>
                </c:pt>
              </c:numCache>
            </c:numRef>
          </c:yVal>
        </c:ser>
        <c:axId val="119416320"/>
        <c:axId val="119418240"/>
      </c:scatterChart>
      <c:scatterChart>
        <c:scatterStyle val="lineMarker"/>
        <c:ser>
          <c:idx val="2"/>
          <c:order val="2"/>
          <c:tx>
            <c:v>Torque Ft. Lbs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10.620000000000001</c:v>
                </c:pt>
                <c:pt idx="1">
                  <c:v>12.242500000000001</c:v>
                </c:pt>
                <c:pt idx="2">
                  <c:v>13.127500000000001</c:v>
                </c:pt>
                <c:pt idx="3">
                  <c:v>10.620000000000001</c:v>
                </c:pt>
                <c:pt idx="4">
                  <c:v>7.9650000000000007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2.0220868240670224</c:v>
                </c:pt>
                <c:pt idx="1">
                  <c:v>4.662033511043413</c:v>
                </c:pt>
                <c:pt idx="2">
                  <c:v>7.4985719725818747</c:v>
                </c:pt>
                <c:pt idx="3">
                  <c:v>8.0883472962680898</c:v>
                </c:pt>
                <c:pt idx="4">
                  <c:v>7.5828255902513346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9421568"/>
        <c:axId val="119420032"/>
      </c:scatterChart>
      <c:valAx>
        <c:axId val="11941632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418240"/>
        <c:crosses val="autoZero"/>
        <c:crossBetween val="midCat"/>
      </c:valAx>
      <c:valAx>
        <c:axId val="119418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416320"/>
        <c:crosses val="autoZero"/>
        <c:crossBetween val="midCat"/>
      </c:valAx>
      <c:valAx>
        <c:axId val="119420032"/>
        <c:scaling>
          <c:orientation val="minMax"/>
        </c:scaling>
        <c:axPos val="r"/>
        <c:numFmt formatCode="0.0" sourceLinked="0"/>
        <c:tickLblPos val="nextTo"/>
        <c:crossAx val="119421568"/>
        <c:crosses val="max"/>
        <c:crossBetween val="midCat"/>
      </c:valAx>
      <c:valAx>
        <c:axId val="119421568"/>
        <c:scaling>
          <c:orientation val="minMax"/>
        </c:scaling>
        <c:delete val="1"/>
        <c:axPos val="b"/>
        <c:numFmt formatCode="General" sourceLinked="1"/>
        <c:tickLblPos val="none"/>
        <c:crossAx val="1194200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84</c:v>
                </c:pt>
                <c:pt idx="2">
                  <c:v>90</c:v>
                </c:pt>
                <c:pt idx="3">
                  <c:v>83</c:v>
                </c:pt>
                <c:pt idx="4">
                  <c:v>86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81</c:v>
                </c:pt>
              </c:numCache>
            </c:numRef>
          </c:yVal>
        </c:ser>
        <c:ser>
          <c:idx val="3"/>
          <c:order val="4"/>
          <c:tx>
            <c:v>DC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49</c:v>
                </c:pt>
                <c:pt idx="1">
                  <c:v>114</c:v>
                </c:pt>
                <c:pt idx="2">
                  <c:v>180</c:v>
                </c:pt>
                <c:pt idx="3">
                  <c:v>202</c:v>
                </c:pt>
                <c:pt idx="4">
                  <c:v>185</c:v>
                </c:pt>
              </c:numCache>
            </c:numRef>
          </c:yVal>
        </c:ser>
        <c:ser>
          <c:idx val="4"/>
          <c:order val="5"/>
          <c:tx>
            <c:v>RMS Current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131</c:v>
                </c:pt>
                <c:pt idx="1">
                  <c:v>150</c:v>
                </c:pt>
                <c:pt idx="2">
                  <c:v>165</c:v>
                </c:pt>
                <c:pt idx="3">
                  <c:v>186</c:v>
                </c:pt>
                <c:pt idx="4">
                  <c:v>172</c:v>
                </c:pt>
              </c:numCache>
            </c:numRef>
          </c:yVal>
        </c:ser>
        <c:axId val="119598464"/>
        <c:axId val="119477760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14.4</c:v>
                </c:pt>
                <c:pt idx="1">
                  <c:v>16.600000000000001</c:v>
                </c:pt>
                <c:pt idx="2">
                  <c:v>17.8</c:v>
                </c:pt>
                <c:pt idx="3">
                  <c:v>14.4</c:v>
                </c:pt>
                <c:pt idx="4">
                  <c:v>10.8</c:v>
                </c:pt>
              </c:numCache>
            </c:numRef>
          </c:yVal>
        </c:ser>
        <c:ser>
          <c:idx val="5"/>
          <c:order val="3"/>
          <c:tx>
            <c:v>KW-Output</c:v>
          </c:tx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1.514673398548438</c:v>
                </c:pt>
                <c:pt idx="1">
                  <c:v>3.4921636688755653</c:v>
                </c:pt>
                <c:pt idx="2">
                  <c:v>5.6169138529504572</c:v>
                </c:pt>
                <c:pt idx="3">
                  <c:v>6.0586935941937519</c:v>
                </c:pt>
                <c:pt idx="4">
                  <c:v>5.6800252445566421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9481088"/>
        <c:axId val="119479296"/>
      </c:scatterChart>
      <c:valAx>
        <c:axId val="119598464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477760"/>
        <c:crosses val="autoZero"/>
        <c:crossBetween val="midCat"/>
      </c:valAx>
      <c:valAx>
        <c:axId val="119477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98464"/>
        <c:crosses val="autoZero"/>
        <c:crossBetween val="midCat"/>
      </c:valAx>
      <c:valAx>
        <c:axId val="119479296"/>
        <c:scaling>
          <c:orientation val="minMax"/>
        </c:scaling>
        <c:axPos val="r"/>
        <c:numFmt formatCode="0.0" sourceLinked="0"/>
        <c:tickLblPos val="nextTo"/>
        <c:crossAx val="119481088"/>
        <c:crosses val="max"/>
        <c:crossBetween val="midCat"/>
      </c:valAx>
      <c:valAx>
        <c:axId val="119481088"/>
        <c:scaling>
          <c:orientation val="minMax"/>
        </c:scaling>
        <c:delete val="1"/>
        <c:axPos val="b"/>
        <c:numFmt formatCode="General" sourceLinked="1"/>
        <c:tickLblPos val="none"/>
        <c:crossAx val="1194792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82</c:v>
                </c:pt>
                <c:pt idx="1">
                  <c:v>87</c:v>
                </c:pt>
                <c:pt idx="2">
                  <c:v>93</c:v>
                </c:pt>
                <c:pt idx="3">
                  <c:v>85</c:v>
                </c:pt>
                <c:pt idx="4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83</c:v>
                </c:pt>
                <c:pt idx="3">
                  <c:v>83</c:v>
                </c:pt>
                <c:pt idx="4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78</c:v>
                </c:pt>
                <c:pt idx="2">
                  <c:v>111</c:v>
                </c:pt>
                <c:pt idx="3">
                  <c:v>125</c:v>
                </c:pt>
                <c:pt idx="4">
                  <c:v>90</c:v>
                </c:pt>
              </c:numCache>
            </c:numRef>
          </c:yVal>
        </c:ser>
        <c:ser>
          <c:idx val="4"/>
          <c:order val="4"/>
          <c:tx>
            <c:v>RMS Current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114</c:v>
                </c:pt>
                <c:pt idx="1">
                  <c:v>118</c:v>
                </c:pt>
                <c:pt idx="2">
                  <c:v>114</c:v>
                </c:pt>
                <c:pt idx="3">
                  <c:v>117</c:v>
                </c:pt>
                <c:pt idx="4">
                  <c:v>85</c:v>
                </c:pt>
              </c:numCache>
            </c:numRef>
          </c:yVal>
        </c:ser>
        <c:axId val="119985664"/>
        <c:axId val="119987584"/>
      </c:scatterChart>
      <c:scatterChart>
        <c:scatterStyle val="lineMarker"/>
        <c:ser>
          <c:idx val="2"/>
          <c:order val="2"/>
          <c:tx>
            <c:v>Torque Ft. Lbs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8.8500000000000014</c:v>
                </c:pt>
                <c:pt idx="2">
                  <c:v>8.8500000000000014</c:v>
                </c:pt>
                <c:pt idx="3">
                  <c:v>7.08</c:v>
                </c:pt>
                <c:pt idx="4">
                  <c:v>4.4250000000000007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3.3701447067783707</c:v>
                </c:pt>
                <c:pt idx="2">
                  <c:v>5.0552170601675561</c:v>
                </c:pt>
                <c:pt idx="3">
                  <c:v>5.3922315308453923</c:v>
                </c:pt>
                <c:pt idx="4">
                  <c:v>4.212680883472963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9990912"/>
        <c:axId val="119989376"/>
      </c:scatterChart>
      <c:valAx>
        <c:axId val="119985664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987584"/>
        <c:crosses val="autoZero"/>
        <c:crossBetween val="midCat"/>
      </c:valAx>
      <c:valAx>
        <c:axId val="119987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985664"/>
        <c:crosses val="autoZero"/>
        <c:crossBetween val="midCat"/>
      </c:valAx>
      <c:valAx>
        <c:axId val="119989376"/>
        <c:scaling>
          <c:orientation val="minMax"/>
        </c:scaling>
        <c:axPos val="r"/>
        <c:numFmt formatCode="0.0" sourceLinked="0"/>
        <c:tickLblPos val="nextTo"/>
        <c:crossAx val="119990912"/>
        <c:crosses val="max"/>
        <c:crossBetween val="midCat"/>
      </c:valAx>
      <c:valAx>
        <c:axId val="119990912"/>
        <c:scaling>
          <c:orientation val="minMax"/>
        </c:scaling>
        <c:delete val="1"/>
        <c:axPos val="b"/>
        <c:numFmt formatCode="General" sourceLinked="1"/>
        <c:tickLblPos val="none"/>
        <c:crossAx val="1199893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82</c:v>
                </c:pt>
                <c:pt idx="1">
                  <c:v>87</c:v>
                </c:pt>
                <c:pt idx="2">
                  <c:v>93</c:v>
                </c:pt>
                <c:pt idx="3">
                  <c:v>85</c:v>
                </c:pt>
                <c:pt idx="4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84</c:v>
                </c:pt>
                <c:pt idx="2">
                  <c:v>83</c:v>
                </c:pt>
                <c:pt idx="3">
                  <c:v>83</c:v>
                </c:pt>
                <c:pt idx="4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40</c:v>
                </c:pt>
                <c:pt idx="1">
                  <c:v>78</c:v>
                </c:pt>
                <c:pt idx="2">
                  <c:v>111</c:v>
                </c:pt>
                <c:pt idx="3">
                  <c:v>125</c:v>
                </c:pt>
                <c:pt idx="4">
                  <c:v>90</c:v>
                </c:pt>
              </c:numCache>
            </c:numRef>
          </c:yVal>
        </c:ser>
        <c:ser>
          <c:idx val="4"/>
          <c:order val="5"/>
          <c:tx>
            <c:v>RMS Current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114</c:v>
                </c:pt>
                <c:pt idx="1">
                  <c:v>118</c:v>
                </c:pt>
                <c:pt idx="2">
                  <c:v>114</c:v>
                </c:pt>
                <c:pt idx="3">
                  <c:v>117</c:v>
                </c:pt>
                <c:pt idx="4">
                  <c:v>85</c:v>
                </c:pt>
              </c:numCache>
            </c:numRef>
          </c:yVal>
        </c:ser>
        <c:axId val="121191808"/>
        <c:axId val="121210368"/>
      </c:scatterChart>
      <c:scatterChart>
        <c:scatterStyle val="lineMarker"/>
        <c:ser>
          <c:idx val="2"/>
          <c:order val="2"/>
          <c:tx>
            <c:v>Torque-Nm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9.6</c:v>
                </c:pt>
                <c:pt idx="4">
                  <c:v>6</c:v>
                </c:pt>
              </c:numCache>
            </c:numRef>
          </c:yVal>
        </c:ser>
        <c:ser>
          <c:idx val="5"/>
          <c:order val="3"/>
          <c:tx>
            <c:v>KW-Output</c:v>
          </c:tx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2.5244556642473968</c:v>
                </c:pt>
                <c:pt idx="2">
                  <c:v>3.7866834963710949</c:v>
                </c:pt>
                <c:pt idx="3">
                  <c:v>4.0391290627958343</c:v>
                </c:pt>
                <c:pt idx="4">
                  <c:v>3.1555695803092458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1217792"/>
        <c:axId val="121211904"/>
      </c:scatterChart>
      <c:valAx>
        <c:axId val="121191808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10368"/>
        <c:crosses val="autoZero"/>
        <c:crossBetween val="midCat"/>
      </c:valAx>
      <c:valAx>
        <c:axId val="1212103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91808"/>
        <c:crosses val="autoZero"/>
        <c:crossBetween val="midCat"/>
      </c:valAx>
      <c:valAx>
        <c:axId val="121211904"/>
        <c:scaling>
          <c:orientation val="minMax"/>
        </c:scaling>
        <c:axPos val="r"/>
        <c:numFmt formatCode="0.0" sourceLinked="0"/>
        <c:tickLblPos val="nextTo"/>
        <c:crossAx val="121217792"/>
        <c:crosses val="max"/>
        <c:crossBetween val="midCat"/>
      </c:valAx>
      <c:valAx>
        <c:axId val="121217792"/>
        <c:scaling>
          <c:orientation val="minMax"/>
        </c:scaling>
        <c:delete val="1"/>
        <c:axPos val="b"/>
        <c:numFmt formatCode="General" sourceLinked="1"/>
        <c:tickLblPos val="none"/>
        <c:crossAx val="1212119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83</c:v>
                </c:pt>
                <c:pt idx="1">
                  <c:v>85</c:v>
                </c:pt>
                <c:pt idx="2">
                  <c:v>88</c:v>
                </c:pt>
                <c:pt idx="3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35</c:v>
                </c:pt>
                <c:pt idx="1">
                  <c:v>50</c:v>
                </c:pt>
                <c:pt idx="2">
                  <c:v>56</c:v>
                </c:pt>
                <c:pt idx="3">
                  <c:v>44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107</c:v>
                </c:pt>
                <c:pt idx="1">
                  <c:v>92</c:v>
                </c:pt>
                <c:pt idx="2">
                  <c:v>78</c:v>
                </c:pt>
                <c:pt idx="3">
                  <c:v>67</c:v>
                </c:pt>
              </c:numCache>
            </c:numRef>
          </c:yVal>
        </c:ser>
        <c:axId val="121386496"/>
        <c:axId val="12138841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6.1950000000000003</c:v>
                </c:pt>
                <c:pt idx="2">
                  <c:v>4.4250000000000007</c:v>
                </c:pt>
                <c:pt idx="3">
                  <c:v>3.54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2.3591012947448591</c:v>
                </c:pt>
                <c:pt idx="2">
                  <c:v>2.5276085300837781</c:v>
                </c:pt>
                <c:pt idx="3">
                  <c:v>2.6961157654226962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1408128"/>
        <c:axId val="121406592"/>
      </c:scatterChart>
      <c:valAx>
        <c:axId val="12138649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88416"/>
        <c:crosses val="autoZero"/>
        <c:crossBetween val="midCat"/>
      </c:valAx>
      <c:valAx>
        <c:axId val="121388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86496"/>
        <c:crosses val="autoZero"/>
        <c:crossBetween val="midCat"/>
      </c:valAx>
      <c:valAx>
        <c:axId val="121406592"/>
        <c:scaling>
          <c:orientation val="minMax"/>
        </c:scaling>
        <c:axPos val="r"/>
        <c:numFmt formatCode="0.0" sourceLinked="0"/>
        <c:tickLblPos val="nextTo"/>
        <c:crossAx val="121408128"/>
        <c:crosses val="max"/>
        <c:crossBetween val="midCat"/>
      </c:valAx>
      <c:valAx>
        <c:axId val="121408128"/>
        <c:scaling>
          <c:orientation val="minMax"/>
        </c:scaling>
        <c:delete val="1"/>
        <c:axPos val="b"/>
        <c:numFmt formatCode="General" sourceLinked="1"/>
        <c:tickLblPos val="none"/>
        <c:crossAx val="1214065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83</c:v>
                </c:pt>
                <c:pt idx="1">
                  <c:v>85</c:v>
                </c:pt>
                <c:pt idx="2">
                  <c:v>88</c:v>
                </c:pt>
                <c:pt idx="3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35</c:v>
                </c:pt>
                <c:pt idx="1">
                  <c:v>50</c:v>
                </c:pt>
                <c:pt idx="2">
                  <c:v>56</c:v>
                </c:pt>
                <c:pt idx="3">
                  <c:v>44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107</c:v>
                </c:pt>
                <c:pt idx="1">
                  <c:v>92</c:v>
                </c:pt>
                <c:pt idx="2">
                  <c:v>78</c:v>
                </c:pt>
                <c:pt idx="3">
                  <c:v>67</c:v>
                </c:pt>
              </c:numCache>
            </c:numRef>
          </c:yVal>
        </c:ser>
        <c:axId val="121470336"/>
        <c:axId val="1214807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10.8</c:v>
                </c:pt>
                <c:pt idx="1">
                  <c:v>8.4</c:v>
                </c:pt>
                <c:pt idx="2">
                  <c:v>6</c:v>
                </c:pt>
                <c:pt idx="3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1.7671189649731776</c:v>
                </c:pt>
                <c:pt idx="2">
                  <c:v>1.8933417481855475</c:v>
                </c:pt>
                <c:pt idx="3">
                  <c:v>2.0195645313979171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1242368"/>
        <c:axId val="121482240"/>
      </c:scatterChart>
      <c:valAx>
        <c:axId val="12147033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480704"/>
        <c:crosses val="autoZero"/>
        <c:crossBetween val="midCat"/>
      </c:valAx>
      <c:valAx>
        <c:axId val="121480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470336"/>
        <c:crosses val="autoZero"/>
        <c:crossBetween val="midCat"/>
      </c:valAx>
      <c:valAx>
        <c:axId val="121482240"/>
        <c:scaling>
          <c:orientation val="minMax"/>
        </c:scaling>
        <c:axPos val="r"/>
        <c:numFmt formatCode="0.0" sourceLinked="0"/>
        <c:tickLblPos val="nextTo"/>
        <c:crossAx val="121242368"/>
        <c:crosses val="max"/>
        <c:crossBetween val="midCat"/>
      </c:valAx>
      <c:valAx>
        <c:axId val="121242368"/>
        <c:scaling>
          <c:orientation val="minMax"/>
        </c:scaling>
        <c:delete val="1"/>
        <c:axPos val="b"/>
        <c:numFmt formatCode="General" sourceLinked="1"/>
        <c:tickLblPos val="none"/>
        <c:crossAx val="1214822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0.00817</cdr:y>
    </cdr:from>
    <cdr:to>
      <cdr:x>0.27889</cdr:x>
      <cdr:y>0.12091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476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0.23556</cdr:x>
      <cdr:y>0.02614</cdr:y>
    </cdr:from>
    <cdr:to>
      <cdr:x>0.79001</cdr:x>
      <cdr:y>0.19608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19300" y="152400"/>
          <a:ext cx="4753023" cy="990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0.24183</cdr:y>
    </cdr:from>
    <cdr:to>
      <cdr:x>0.99444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0.07111</cdr:x>
      <cdr:y>0.0049</cdr:y>
    </cdr:from>
    <cdr:to>
      <cdr:x>0.29333</cdr:x>
      <cdr:y>0.11764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09562" y="2856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0.27556</cdr:x>
      <cdr:y>0.03268</cdr:y>
    </cdr:from>
    <cdr:to>
      <cdr:x>0.79001</cdr:x>
      <cdr:y>0.19445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62200" y="190500"/>
          <a:ext cx="4410123" cy="942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0.05111</cdr:x>
      <cdr:y>0.01961</cdr:y>
    </cdr:from>
    <cdr:to>
      <cdr:x>0.27333</cdr:x>
      <cdr:y>0.13235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8121" y="114324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0.24333</cdr:x>
      <cdr:y>0.01634</cdr:y>
    </cdr:from>
    <cdr:to>
      <cdr:x>0.78222</cdr:x>
      <cdr:y>0.18464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85975" y="95250"/>
          <a:ext cx="4619634" cy="981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0.07556</cdr:x>
      <cdr:y>0.01144</cdr:y>
    </cdr:from>
    <cdr:to>
      <cdr:x>0.29778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47700" y="666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0.26444</cdr:x>
      <cdr:y>0.02124</cdr:y>
    </cdr:from>
    <cdr:to>
      <cdr:x>0.77889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66950" y="123825"/>
          <a:ext cx="4410123" cy="1009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 36 Volts/350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0.10131</cdr:y>
    </cdr:from>
    <cdr:to>
      <cdr:x>0.04222</cdr:x>
      <cdr:y>0.87745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590550"/>
          <a:ext cx="352416" cy="452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36 Volts/350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0.02124</cdr:y>
    </cdr:from>
    <cdr:to>
      <cdr:x>0.28111</cdr:x>
      <cdr:y>0.13398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0482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0.24444</cdr:x>
      <cdr:y>0.00327</cdr:y>
    </cdr:from>
    <cdr:to>
      <cdr:x>0.79111</cdr:x>
      <cdr:y>0.1683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95500" y="19050"/>
          <a:ext cx="4686328" cy="962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0.96889</cdr:x>
      <cdr:y>0.24183</cdr:y>
    </cdr:from>
    <cdr:to>
      <cdr:x>0.99777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0.02451</cdr:y>
    </cdr:from>
    <cdr:to>
      <cdr:x>0.28</cdr:x>
      <cdr:y>0.13725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5300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0.24556</cdr:x>
      <cdr:y>0.01144</cdr:y>
    </cdr:from>
    <cdr:to>
      <cdr:x>0.76001</cdr:x>
      <cdr:y>0.17157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05025" y="66675"/>
          <a:ext cx="4410123" cy="933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AC-20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36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0"/>
  <sheetViews>
    <sheetView workbookViewId="0">
      <pane ySplit="2" topLeftCell="A3" activePane="bottomLeft" state="frozen"/>
      <selection pane="bottomLeft" activeCell="B14" sqref="B1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36.770000000000003</v>
      </c>
      <c r="B3">
        <v>62.9</v>
      </c>
      <c r="C3">
        <v>350.3</v>
      </c>
      <c r="D3">
        <v>49</v>
      </c>
      <c r="E3">
        <v>54.6</v>
      </c>
      <c r="F3" s="8">
        <f t="shared" ref="F3:F239" si="0">(D3*E3)/9507</f>
        <v>0.28141369517197856</v>
      </c>
      <c r="G3" s="7">
        <f t="shared" ref="G3:G239" si="1">SUM(E3*0.7375)</f>
        <v>40.267500000000005</v>
      </c>
      <c r="H3" s="7">
        <f t="shared" ref="H3:H239" si="2">SUM(D3*G3)/5252</f>
        <v>0.37568688118811888</v>
      </c>
      <c r="I3" s="9"/>
      <c r="J3" s="5"/>
      <c r="L3" s="4"/>
      <c r="M3" s="4"/>
      <c r="N3" s="4"/>
    </row>
    <row r="4" spans="1:14" s="3" customFormat="1" ht="12.75" customHeight="1">
      <c r="A4">
        <v>36.549999999999997</v>
      </c>
      <c r="B4">
        <v>62.2</v>
      </c>
      <c r="C4">
        <v>348.5</v>
      </c>
      <c r="D4">
        <v>152</v>
      </c>
      <c r="E4">
        <v>54.6</v>
      </c>
      <c r="F4" s="8">
        <f t="shared" ref="F4:F57" si="3">(D4*E4)/9507</f>
        <v>0.87295676869674987</v>
      </c>
      <c r="G4" s="7">
        <f t="shared" ref="G4:G57" si="4">SUM(E4*0.7375)</f>
        <v>40.267500000000005</v>
      </c>
      <c r="H4" s="7">
        <f t="shared" ref="H4:H57" si="5">SUM(D4*G4)/5252</f>
        <v>1.1653960396039604</v>
      </c>
      <c r="I4" s="9"/>
      <c r="J4" s="5"/>
      <c r="L4" s="4"/>
      <c r="M4" s="4"/>
      <c r="N4" s="4"/>
    </row>
    <row r="5" spans="1:14" s="3" customFormat="1" ht="12.75" customHeight="1">
      <c r="A5">
        <v>36.18</v>
      </c>
      <c r="B5">
        <v>62.9</v>
      </c>
      <c r="C5">
        <v>346.7</v>
      </c>
      <c r="D5">
        <v>342</v>
      </c>
      <c r="E5">
        <v>54.6</v>
      </c>
      <c r="F5" s="8">
        <f t="shared" si="3"/>
        <v>1.9641527295676871</v>
      </c>
      <c r="G5" s="7">
        <f t="shared" si="4"/>
        <v>40.267500000000005</v>
      </c>
      <c r="H5" s="7">
        <f t="shared" si="5"/>
        <v>2.6221410891089114</v>
      </c>
      <c r="I5" s="9"/>
      <c r="J5" s="5"/>
      <c r="L5" s="4"/>
      <c r="M5" s="4"/>
      <c r="N5" s="4"/>
    </row>
    <row r="6" spans="1:14" s="3" customFormat="1" ht="12.75" customHeight="1">
      <c r="A6">
        <v>35.89</v>
      </c>
      <c r="B6">
        <v>85.4</v>
      </c>
      <c r="C6">
        <v>347.3</v>
      </c>
      <c r="D6">
        <v>507</v>
      </c>
      <c r="E6">
        <v>52.2</v>
      </c>
      <c r="F6" s="8">
        <f t="shared" si="3"/>
        <v>2.7837803723572105</v>
      </c>
      <c r="G6" s="7">
        <f t="shared" si="4"/>
        <v>38.497500000000002</v>
      </c>
      <c r="H6" s="7">
        <f t="shared" si="5"/>
        <v>3.7163428217821788</v>
      </c>
      <c r="I6" s="9"/>
      <c r="J6" s="5"/>
      <c r="L6" s="4"/>
      <c r="M6" s="4"/>
      <c r="N6" s="4"/>
    </row>
    <row r="7" spans="1:14" s="3" customFormat="1" ht="12.75" customHeight="1">
      <c r="A7">
        <v>35.520000000000003</v>
      </c>
      <c r="B7">
        <v>114.1</v>
      </c>
      <c r="C7">
        <v>347.3</v>
      </c>
      <c r="D7">
        <v>679</v>
      </c>
      <c r="E7">
        <v>51</v>
      </c>
      <c r="F7" s="8">
        <f t="shared" si="3"/>
        <v>3.6424739665509622</v>
      </c>
      <c r="G7" s="7">
        <f t="shared" si="4"/>
        <v>37.612500000000004</v>
      </c>
      <c r="H7" s="7">
        <f t="shared" si="5"/>
        <v>4.8626975437928417</v>
      </c>
      <c r="I7" s="9"/>
      <c r="J7" s="5"/>
      <c r="L7" s="4"/>
      <c r="M7" s="4"/>
      <c r="N7" s="4"/>
    </row>
    <row r="8" spans="1:14" s="3" customFormat="1" ht="12.75" customHeight="1">
      <c r="A8">
        <v>35.22</v>
      </c>
      <c r="B8">
        <v>140.1</v>
      </c>
      <c r="C8">
        <v>347.2</v>
      </c>
      <c r="D8">
        <v>849</v>
      </c>
      <c r="E8">
        <v>51</v>
      </c>
      <c r="F8" s="8">
        <f t="shared" si="3"/>
        <v>4.5544335752603349</v>
      </c>
      <c r="G8" s="7">
        <f t="shared" si="4"/>
        <v>37.612500000000004</v>
      </c>
      <c r="H8" s="7">
        <f t="shared" si="5"/>
        <v>6.0801623191165275</v>
      </c>
      <c r="I8" s="9"/>
      <c r="J8" s="5"/>
      <c r="L8" s="4"/>
      <c r="M8" s="4"/>
      <c r="N8" s="4"/>
    </row>
    <row r="9" spans="1:14" s="3" customFormat="1" ht="12.75" customHeight="1">
      <c r="A9">
        <v>34.93</v>
      </c>
      <c r="B9">
        <v>168.8</v>
      </c>
      <c r="C9">
        <v>348.8</v>
      </c>
      <c r="D9">
        <v>1016</v>
      </c>
      <c r="E9">
        <v>49.8</v>
      </c>
      <c r="F9" s="8">
        <f t="shared" si="3"/>
        <v>5.3220574313663613</v>
      </c>
      <c r="G9" s="7">
        <f t="shared" si="4"/>
        <v>36.727499999999999</v>
      </c>
      <c r="H9" s="7">
        <f t="shared" si="5"/>
        <v>7.1049390708301594</v>
      </c>
      <c r="I9" s="9"/>
      <c r="J9" s="5"/>
      <c r="L9" s="4"/>
      <c r="M9" s="4"/>
      <c r="N9" s="4"/>
    </row>
    <row r="10" spans="1:14" s="3" customFormat="1" ht="12.75" customHeight="1">
      <c r="A10">
        <v>34.630000000000003</v>
      </c>
      <c r="B10">
        <v>195.2</v>
      </c>
      <c r="C10">
        <v>348.9</v>
      </c>
      <c r="D10">
        <v>1182</v>
      </c>
      <c r="E10">
        <v>49.8</v>
      </c>
      <c r="F10" s="8">
        <f t="shared" si="3"/>
        <v>6.1916061849163775</v>
      </c>
      <c r="G10" s="7">
        <f t="shared" si="4"/>
        <v>36.727499999999999</v>
      </c>
      <c r="H10" s="7">
        <f t="shared" si="5"/>
        <v>8.2657854150799697</v>
      </c>
      <c r="I10" s="9"/>
      <c r="J10" s="5"/>
      <c r="L10" s="4"/>
      <c r="M10" s="4"/>
      <c r="N10" s="4"/>
    </row>
    <row r="11" spans="1:14" s="3" customFormat="1" ht="12.75" customHeight="1">
      <c r="A11">
        <v>34.340000000000003</v>
      </c>
      <c r="B11">
        <v>220.4</v>
      </c>
      <c r="C11">
        <v>348.8</v>
      </c>
      <c r="D11">
        <v>1347</v>
      </c>
      <c r="E11">
        <v>48.6</v>
      </c>
      <c r="F11" s="8">
        <f t="shared" si="3"/>
        <v>6.885894603976018</v>
      </c>
      <c r="G11" s="7">
        <f t="shared" si="4"/>
        <v>35.842500000000001</v>
      </c>
      <c r="H11" s="7">
        <f t="shared" si="5"/>
        <v>9.1926594630616911</v>
      </c>
      <c r="I11" s="9"/>
      <c r="J11" s="5"/>
      <c r="L11" s="4"/>
      <c r="M11" s="4"/>
      <c r="N11" s="4"/>
    </row>
    <row r="12" spans="1:14" s="3" customFormat="1" ht="12.75" customHeight="1">
      <c r="A12">
        <v>34.19</v>
      </c>
      <c r="B12">
        <v>241.5</v>
      </c>
      <c r="C12">
        <v>351.2</v>
      </c>
      <c r="D12">
        <v>1509</v>
      </c>
      <c r="E12">
        <v>47.4</v>
      </c>
      <c r="F12" s="8">
        <f t="shared" si="3"/>
        <v>7.5235721047649093</v>
      </c>
      <c r="G12" s="7">
        <f t="shared" si="4"/>
        <v>34.957500000000003</v>
      </c>
      <c r="H12" s="7">
        <f t="shared" si="5"/>
        <v>10.043958015993908</v>
      </c>
      <c r="I12" s="9"/>
      <c r="J12" s="5"/>
      <c r="L12" s="4"/>
      <c r="M12" s="4"/>
      <c r="N12" s="4"/>
    </row>
    <row r="13" spans="1:14" s="3" customFormat="1" ht="12.75" customHeight="1">
      <c r="A13">
        <v>34.04</v>
      </c>
      <c r="B13">
        <v>259</v>
      </c>
      <c r="C13">
        <v>352.1</v>
      </c>
      <c r="D13">
        <v>1672</v>
      </c>
      <c r="E13">
        <v>45.2</v>
      </c>
      <c r="F13" s="8">
        <f t="shared" si="3"/>
        <v>7.9493425896707697</v>
      </c>
      <c r="G13" s="7">
        <f t="shared" si="4"/>
        <v>33.335000000000001</v>
      </c>
      <c r="H13" s="7">
        <f t="shared" si="5"/>
        <v>10.612361005331303</v>
      </c>
      <c r="I13" s="9"/>
      <c r="J13" s="5"/>
      <c r="L13" s="4"/>
      <c r="M13" s="4"/>
      <c r="N13" s="4"/>
    </row>
    <row r="14" spans="1:14" s="3" customFormat="1" ht="12.75" customHeight="1">
      <c r="A14">
        <v>33.97</v>
      </c>
      <c r="B14">
        <v>268.60000000000002</v>
      </c>
      <c r="C14">
        <v>353.6</v>
      </c>
      <c r="D14">
        <v>1837</v>
      </c>
      <c r="E14">
        <v>42.8</v>
      </c>
      <c r="F14" s="8">
        <f t="shared" si="3"/>
        <v>8.2700746818133997</v>
      </c>
      <c r="G14" s="7">
        <f t="shared" si="4"/>
        <v>31.565000000000001</v>
      </c>
      <c r="H14" s="7">
        <f t="shared" si="5"/>
        <v>11.040537890327494</v>
      </c>
      <c r="I14" s="9"/>
      <c r="J14" s="5"/>
      <c r="L14" s="4"/>
      <c r="M14" s="4"/>
      <c r="N14" s="4"/>
    </row>
    <row r="15" spans="1:14" s="3" customFormat="1" ht="12.75" customHeight="1">
      <c r="A15">
        <v>33.89</v>
      </c>
      <c r="B15">
        <v>273.2</v>
      </c>
      <c r="C15">
        <v>352.3</v>
      </c>
      <c r="D15">
        <v>2002</v>
      </c>
      <c r="E15">
        <v>39.200000000000003</v>
      </c>
      <c r="F15" s="8">
        <f t="shared" si="3"/>
        <v>8.2548017250447057</v>
      </c>
      <c r="G15" s="7">
        <f t="shared" si="4"/>
        <v>28.910000000000004</v>
      </c>
      <c r="H15" s="7">
        <f t="shared" si="5"/>
        <v>11.020148514851487</v>
      </c>
      <c r="I15" s="9"/>
      <c r="J15" s="5"/>
      <c r="L15" s="4"/>
      <c r="M15" s="4"/>
      <c r="N15" s="4"/>
    </row>
    <row r="16" spans="1:14" s="3" customFormat="1" ht="12.75" customHeight="1">
      <c r="A16">
        <v>33.75</v>
      </c>
      <c r="B16">
        <v>274.5</v>
      </c>
      <c r="C16">
        <v>350.6</v>
      </c>
      <c r="D16">
        <v>2166</v>
      </c>
      <c r="E16">
        <v>36.799999999999997</v>
      </c>
      <c r="F16" s="8">
        <f t="shared" si="3"/>
        <v>8.3842221520984523</v>
      </c>
      <c r="G16" s="7">
        <f t="shared" si="4"/>
        <v>27.14</v>
      </c>
      <c r="H16" s="7">
        <f t="shared" si="5"/>
        <v>11.192924600152322</v>
      </c>
      <c r="I16" s="9"/>
      <c r="J16" s="5"/>
      <c r="L16" s="4"/>
      <c r="M16" s="4"/>
      <c r="N16" s="4"/>
    </row>
    <row r="17" spans="1:14" s="3" customFormat="1" ht="12.75" customHeight="1">
      <c r="A17">
        <v>33.67</v>
      </c>
      <c r="B17">
        <v>275.10000000000002</v>
      </c>
      <c r="C17">
        <v>353.8</v>
      </c>
      <c r="D17">
        <v>2331</v>
      </c>
      <c r="E17">
        <v>33.200000000000003</v>
      </c>
      <c r="F17" s="8">
        <f t="shared" si="3"/>
        <v>8.140233512148944</v>
      </c>
      <c r="G17" s="7">
        <f t="shared" si="4"/>
        <v>24.485000000000003</v>
      </c>
      <c r="H17" s="7">
        <f t="shared" si="5"/>
        <v>10.867200114242195</v>
      </c>
      <c r="I17" s="9"/>
      <c r="J17" s="5"/>
      <c r="L17" s="4"/>
      <c r="M17" s="4"/>
      <c r="N17" s="4"/>
    </row>
    <row r="18" spans="1:14" s="3" customFormat="1" ht="12.75" customHeight="1">
      <c r="A18">
        <v>33.6</v>
      </c>
      <c r="B18">
        <v>274.3</v>
      </c>
      <c r="C18">
        <v>353.1</v>
      </c>
      <c r="D18">
        <v>2498</v>
      </c>
      <c r="E18">
        <v>29.8</v>
      </c>
      <c r="F18" s="8">
        <f t="shared" si="3"/>
        <v>7.8300620595350807</v>
      </c>
      <c r="G18" s="7">
        <f t="shared" si="4"/>
        <v>21.977500000000003</v>
      </c>
      <c r="H18" s="7">
        <f t="shared" si="5"/>
        <v>10.453121667936026</v>
      </c>
      <c r="I18" s="9"/>
      <c r="J18" s="5"/>
      <c r="L18" s="4"/>
      <c r="M18" s="4"/>
      <c r="N18" s="4"/>
    </row>
    <row r="19" spans="1:14" s="3" customFormat="1" ht="12.75" customHeight="1">
      <c r="A19">
        <v>33.450000000000003</v>
      </c>
      <c r="B19">
        <v>274.10000000000002</v>
      </c>
      <c r="C19">
        <v>353.6</v>
      </c>
      <c r="D19">
        <v>2663</v>
      </c>
      <c r="E19">
        <v>27.4</v>
      </c>
      <c r="F19" s="8">
        <f t="shared" si="3"/>
        <v>7.6749973703586827</v>
      </c>
      <c r="G19" s="7">
        <f t="shared" si="4"/>
        <v>20.2075</v>
      </c>
      <c r="H19" s="7">
        <f t="shared" si="5"/>
        <v>10.246110529322163</v>
      </c>
      <c r="I19" s="9"/>
      <c r="J19" s="5"/>
      <c r="L19" s="4"/>
      <c r="M19" s="4"/>
      <c r="N19" s="4"/>
    </row>
    <row r="20" spans="1:14" s="3" customFormat="1" ht="12.75" customHeight="1">
      <c r="A20">
        <v>33.08</v>
      </c>
      <c r="B20">
        <v>281.8</v>
      </c>
      <c r="C20">
        <v>351.6</v>
      </c>
      <c r="D20">
        <v>2995</v>
      </c>
      <c r="E20">
        <v>23.8</v>
      </c>
      <c r="F20" s="8">
        <f t="shared" si="3"/>
        <v>7.4977385084674451</v>
      </c>
      <c r="G20" s="7">
        <f t="shared" si="4"/>
        <v>17.552500000000002</v>
      </c>
      <c r="H20" s="7">
        <f t="shared" si="5"/>
        <v>10.009470201827876</v>
      </c>
      <c r="I20" s="9"/>
      <c r="J20" s="5"/>
      <c r="L20" s="4"/>
      <c r="M20" s="4"/>
      <c r="N20" s="4"/>
    </row>
    <row r="21" spans="1:14" s="3" customFormat="1" ht="12.75" customHeight="1">
      <c r="A21">
        <v>32.57</v>
      </c>
      <c r="B21">
        <v>302.8</v>
      </c>
      <c r="C21">
        <v>353.7</v>
      </c>
      <c r="D21">
        <v>3329</v>
      </c>
      <c r="E21">
        <v>21.4</v>
      </c>
      <c r="F21" s="8">
        <f t="shared" si="3"/>
        <v>7.493489008099294</v>
      </c>
      <c r="G21" s="7">
        <f t="shared" si="4"/>
        <v>15.782500000000001</v>
      </c>
      <c r="H21" s="7">
        <f t="shared" si="5"/>
        <v>10.0037971249048</v>
      </c>
      <c r="I21" s="9"/>
      <c r="J21" s="5"/>
      <c r="L21" s="4"/>
      <c r="M21" s="4"/>
      <c r="N21" s="4"/>
    </row>
    <row r="22" spans="1:14" s="3" customFormat="1" ht="12.75" customHeight="1">
      <c r="A22">
        <v>32.42</v>
      </c>
      <c r="B22">
        <v>315.8</v>
      </c>
      <c r="C22">
        <v>354.7</v>
      </c>
      <c r="D22">
        <v>3501</v>
      </c>
      <c r="E22">
        <v>20.2</v>
      </c>
      <c r="F22" s="8">
        <f t="shared" si="3"/>
        <v>7.4387503944461972</v>
      </c>
      <c r="G22" s="7">
        <f t="shared" si="4"/>
        <v>14.897500000000001</v>
      </c>
      <c r="H22" s="7">
        <f t="shared" si="5"/>
        <v>9.9307211538461555</v>
      </c>
      <c r="I22" s="9"/>
      <c r="J22" s="5"/>
      <c r="L22" s="4"/>
      <c r="M22" s="4"/>
      <c r="N22" s="4"/>
    </row>
    <row r="23" spans="1:14" s="3" customFormat="1" ht="12.75" customHeight="1">
      <c r="A23">
        <v>32.049999999999997</v>
      </c>
      <c r="B23">
        <v>328.7</v>
      </c>
      <c r="C23">
        <v>350.4</v>
      </c>
      <c r="D23">
        <v>4476</v>
      </c>
      <c r="E23">
        <v>15.6</v>
      </c>
      <c r="F23" s="8">
        <f t="shared" si="3"/>
        <v>7.3446513095613746</v>
      </c>
      <c r="G23" s="7">
        <f t="shared" si="4"/>
        <v>11.505000000000001</v>
      </c>
      <c r="H23" s="7">
        <f t="shared" si="5"/>
        <v>9.8050990099009905</v>
      </c>
      <c r="I23" s="9"/>
      <c r="J23" s="5"/>
      <c r="L23" s="4"/>
      <c r="M23" s="4"/>
      <c r="N23" s="4"/>
    </row>
    <row r="24" spans="1:14" s="3" customFormat="1" ht="12.75" customHeight="1">
      <c r="A24">
        <v>32.049999999999997</v>
      </c>
      <c r="B24">
        <v>319.3</v>
      </c>
      <c r="C24">
        <v>349.3</v>
      </c>
      <c r="D24">
        <v>4641</v>
      </c>
      <c r="E24">
        <v>14.4</v>
      </c>
      <c r="F24" s="8">
        <f t="shared" si="3"/>
        <v>7.0295992426633021</v>
      </c>
      <c r="G24" s="7">
        <f t="shared" si="4"/>
        <v>10.620000000000001</v>
      </c>
      <c r="H24" s="7">
        <f t="shared" si="5"/>
        <v>9.3845049504950513</v>
      </c>
      <c r="I24" s="9"/>
      <c r="J24" s="5"/>
      <c r="L24" s="4"/>
      <c r="M24" s="4"/>
      <c r="N24" s="4"/>
    </row>
    <row r="25" spans="1:14" s="3" customFormat="1" ht="12.75" customHeight="1">
      <c r="A25">
        <v>31.83</v>
      </c>
      <c r="B25">
        <v>306.3</v>
      </c>
      <c r="C25">
        <v>345.2</v>
      </c>
      <c r="D25">
        <v>4805</v>
      </c>
      <c r="E25">
        <v>12</v>
      </c>
      <c r="F25" s="8">
        <f t="shared" si="3"/>
        <v>6.0650047333543702</v>
      </c>
      <c r="G25" s="7">
        <f t="shared" si="4"/>
        <v>8.8500000000000014</v>
      </c>
      <c r="H25" s="7">
        <f t="shared" si="5"/>
        <v>8.0967726580350359</v>
      </c>
      <c r="I25" s="9"/>
      <c r="J25" s="5"/>
      <c r="L25" s="4"/>
      <c r="M25" s="4"/>
      <c r="N25" s="4"/>
    </row>
    <row r="26" spans="1:14" s="3" customFormat="1" ht="12.75" customHeight="1">
      <c r="A26">
        <v>32.57</v>
      </c>
      <c r="B26">
        <v>299.2</v>
      </c>
      <c r="C26">
        <v>340</v>
      </c>
      <c r="D26">
        <v>4984</v>
      </c>
      <c r="E26">
        <v>10.8</v>
      </c>
      <c r="F26" s="8">
        <f t="shared" si="3"/>
        <v>5.661849163774062</v>
      </c>
      <c r="G26" s="7">
        <f t="shared" si="4"/>
        <v>7.9650000000000007</v>
      </c>
      <c r="H26" s="7">
        <f t="shared" si="5"/>
        <v>7.5585605483625296</v>
      </c>
      <c r="I26" s="9"/>
      <c r="J26" s="5"/>
      <c r="L26" s="4"/>
      <c r="M26" s="4"/>
      <c r="N26" s="4"/>
    </row>
    <row r="27" spans="1:14" s="3" customFormat="1" ht="12.75" customHeight="1">
      <c r="A27">
        <v>33.25</v>
      </c>
      <c r="B27">
        <v>292.5</v>
      </c>
      <c r="C27">
        <v>196.2</v>
      </c>
      <c r="D27">
        <v>5000</v>
      </c>
      <c r="E27">
        <v>10.4</v>
      </c>
      <c r="F27" s="8">
        <f t="shared" si="3"/>
        <v>5.4696539392026926</v>
      </c>
      <c r="G27" s="7">
        <f t="shared" si="4"/>
        <v>7.6700000000000008</v>
      </c>
      <c r="H27" s="7">
        <f t="shared" si="5"/>
        <v>7.3019801980198036</v>
      </c>
      <c r="I27" s="9"/>
      <c r="J27" s="5"/>
      <c r="L27" s="4"/>
      <c r="M27" s="4"/>
      <c r="N27" s="4"/>
    </row>
    <row r="28" spans="1:14" s="3" customFormat="1" ht="12.75" customHeight="1">
      <c r="A28"/>
      <c r="B28"/>
      <c r="C28"/>
      <c r="D28"/>
      <c r="E28"/>
      <c r="F28" s="8">
        <f t="shared" si="3"/>
        <v>0</v>
      </c>
      <c r="G28" s="7">
        <f t="shared" si="4"/>
        <v>0</v>
      </c>
      <c r="H28" s="7">
        <f t="shared" si="5"/>
        <v>0</v>
      </c>
      <c r="I28" s="9"/>
      <c r="J28" s="5"/>
      <c r="L28" s="4"/>
      <c r="M28" s="4"/>
      <c r="N28" s="4"/>
    </row>
    <row r="29" spans="1:14" s="3" customFormat="1" ht="12.75" customHeight="1">
      <c r="A29"/>
      <c r="B29"/>
      <c r="C29"/>
      <c r="D29"/>
      <c r="E29"/>
      <c r="F29" s="8">
        <f t="shared" si="3"/>
        <v>0</v>
      </c>
      <c r="G29" s="7">
        <f t="shared" si="4"/>
        <v>0</v>
      </c>
      <c r="H29" s="7">
        <f t="shared" si="5"/>
        <v>0</v>
      </c>
      <c r="I29" s="9"/>
      <c r="J29" s="5"/>
      <c r="L29" s="4"/>
      <c r="M29" s="4"/>
      <c r="N29" s="4"/>
    </row>
    <row r="30" spans="1:14" s="3" customFormat="1" ht="12.75" customHeight="1">
      <c r="A30"/>
      <c r="B30"/>
      <c r="C30"/>
      <c r="D30"/>
      <c r="E30"/>
      <c r="F30" s="8">
        <f t="shared" si="3"/>
        <v>0</v>
      </c>
      <c r="G30" s="7">
        <f t="shared" si="4"/>
        <v>0</v>
      </c>
      <c r="H30" s="7">
        <f t="shared" si="5"/>
        <v>0</v>
      </c>
      <c r="I30" s="9"/>
      <c r="J30" s="5"/>
      <c r="L30" s="4"/>
      <c r="M30" s="4"/>
      <c r="N30" s="4"/>
    </row>
    <row r="31" spans="1:14" s="3" customFormat="1" ht="12.75" customHeight="1">
      <c r="A31"/>
      <c r="B31"/>
      <c r="C31"/>
      <c r="D31"/>
      <c r="E31"/>
      <c r="F31" s="8">
        <f t="shared" si="3"/>
        <v>0</v>
      </c>
      <c r="G31" s="7">
        <f t="shared" si="4"/>
        <v>0</v>
      </c>
      <c r="H31" s="7">
        <f t="shared" si="5"/>
        <v>0</v>
      </c>
      <c r="I31" s="9"/>
      <c r="J31" s="5"/>
      <c r="L31" s="4"/>
      <c r="M31" s="4"/>
      <c r="N31" s="4"/>
    </row>
    <row r="32" spans="1:14" s="3" customFormat="1" ht="12.75" customHeight="1">
      <c r="A32"/>
      <c r="B32"/>
      <c r="C32"/>
      <c r="D32"/>
      <c r="E32"/>
      <c r="F32" s="8">
        <f t="shared" si="3"/>
        <v>0</v>
      </c>
      <c r="G32" s="7">
        <f t="shared" si="4"/>
        <v>0</v>
      </c>
      <c r="H32" s="7">
        <f t="shared" si="5"/>
        <v>0</v>
      </c>
      <c r="I32" s="9"/>
      <c r="J32" s="5"/>
      <c r="L32" s="4"/>
      <c r="M32" s="4"/>
      <c r="N32" s="4"/>
    </row>
    <row r="33" spans="1:14" s="3" customFormat="1" ht="12.75" customHeight="1">
      <c r="A33"/>
      <c r="B33"/>
      <c r="C33"/>
      <c r="D33"/>
      <c r="E33"/>
      <c r="F33" s="8">
        <f t="shared" si="3"/>
        <v>0</v>
      </c>
      <c r="G33" s="7">
        <f t="shared" si="4"/>
        <v>0</v>
      </c>
      <c r="H33" s="7">
        <f t="shared" si="5"/>
        <v>0</v>
      </c>
      <c r="I33" s="9"/>
      <c r="J33" s="5"/>
      <c r="L33" s="4"/>
      <c r="M33" s="4"/>
      <c r="N33" s="4"/>
    </row>
    <row r="34" spans="1:14" s="3" customFormat="1" ht="12.75" customHeight="1">
      <c r="A34"/>
      <c r="B34"/>
      <c r="C34"/>
      <c r="D34"/>
      <c r="E34"/>
      <c r="F34" s="8">
        <f t="shared" si="3"/>
        <v>0</v>
      </c>
      <c r="G34" s="7">
        <f t="shared" si="4"/>
        <v>0</v>
      </c>
      <c r="H34" s="7">
        <f t="shared" si="5"/>
        <v>0</v>
      </c>
      <c r="I34" s="9"/>
      <c r="J34" s="5"/>
      <c r="L34" s="4"/>
      <c r="M34" s="4"/>
      <c r="N34" s="4"/>
    </row>
    <row r="35" spans="1:14" s="3" customFormat="1" ht="12.75" customHeight="1">
      <c r="A35"/>
      <c r="B35"/>
      <c r="C35"/>
      <c r="D35"/>
      <c r="E35"/>
      <c r="F35" s="8">
        <f t="shared" si="3"/>
        <v>0</v>
      </c>
      <c r="G35" s="7">
        <f t="shared" si="4"/>
        <v>0</v>
      </c>
      <c r="H35" s="7">
        <f t="shared" si="5"/>
        <v>0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3"/>
        <v>0</v>
      </c>
      <c r="G36" s="7">
        <f t="shared" si="4"/>
        <v>0</v>
      </c>
      <c r="H36" s="7">
        <f t="shared" si="5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ref="F58:F121" si="6">(D58*E58)/9507</f>
        <v>0</v>
      </c>
      <c r="G58" s="7">
        <f t="shared" ref="G58:G121" si="7">SUM(E58*0.7375)</f>
        <v>0</v>
      </c>
      <c r="H58" s="7">
        <f t="shared" ref="H58:H121" si="8">SUM(D58*G58)/5252</f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6"/>
        <v>0</v>
      </c>
      <c r="G59" s="7">
        <f t="shared" si="7"/>
        <v>0</v>
      </c>
      <c r="H59" s="7">
        <f t="shared" si="8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6"/>
        <v>0</v>
      </c>
      <c r="G60" s="7">
        <f t="shared" si="7"/>
        <v>0</v>
      </c>
      <c r="H60" s="7">
        <f t="shared" si="8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ref="F122:F185" si="9">(D122*E122)/9507</f>
        <v>0</v>
      </c>
      <c r="G122" s="7">
        <f t="shared" ref="G122:G185" si="10">SUM(E122*0.7375)</f>
        <v>0</v>
      </c>
      <c r="H122" s="7">
        <f t="shared" ref="H122:H185" si="11">SUM(D122*G122)/5252</f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>
      <c r="A181" s="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ref="F186:F225" si="12">(D186*E186)/9507</f>
        <v>0</v>
      </c>
      <c r="G186" s="7">
        <f t="shared" ref="G186:G225" si="13">SUM(E186*0.7375)</f>
        <v>0</v>
      </c>
      <c r="H186" s="7">
        <f t="shared" ref="H186:H225" si="14">SUM(D186*G186)/5252</f>
        <v>0</v>
      </c>
      <c r="J186"/>
      <c r="L186"/>
      <c r="M186"/>
    </row>
    <row r="187" spans="1:14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</row>
    <row r="188" spans="1:14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 hidden="1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 hidden="1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 hidden="1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 hidden="1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ref="F240:F303" si="15">(D240*E240)/9507</f>
        <v>0</v>
      </c>
      <c r="G240" s="7">
        <f t="shared" ref="G240:G303" si="16">SUM(E240*0.7375)</f>
        <v>0</v>
      </c>
      <c r="H240" s="7">
        <f t="shared" ref="H240:H303" si="17">SUM(D240*G240)/5252</f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ref="F304:F367" si="18">(D304*E304)/9507</f>
        <v>0</v>
      </c>
      <c r="G304" s="7">
        <f t="shared" ref="G304:G367" si="19">SUM(E304*0.7375)</f>
        <v>0</v>
      </c>
      <c r="H304" s="7">
        <f t="shared" ref="H304:H367" si="20">SUM(D304*G304)/5252</f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ref="F368:F431" si="21">(D368*E368)/9507</f>
        <v>0</v>
      </c>
      <c r="G368" s="7">
        <f t="shared" ref="G368:G431" si="22">SUM(E368*0.7375)</f>
        <v>0</v>
      </c>
      <c r="H368" s="7">
        <f t="shared" ref="H368:H431" si="23">SUM(D368*G368)/5252</f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ref="F432:F495" si="24">(D432*E432)/9507</f>
        <v>0</v>
      </c>
      <c r="G432" s="7">
        <f t="shared" ref="G432:G495" si="25">SUM(E432*0.7375)</f>
        <v>0</v>
      </c>
      <c r="H432" s="7">
        <f t="shared" ref="H432:H495" si="26">SUM(D432*G432)/5252</f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ref="F496:F559" si="27">(D496*E496)/9507</f>
        <v>0</v>
      </c>
      <c r="G496" s="7">
        <f t="shared" ref="G496:G559" si="28">SUM(E496*0.7375)</f>
        <v>0</v>
      </c>
      <c r="H496" s="7">
        <f t="shared" ref="H496:H559" si="29">SUM(D496*G496)/5252</f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ref="F560:F623" si="30">(D560*E560)/9507</f>
        <v>0</v>
      </c>
      <c r="G560" s="7">
        <f t="shared" ref="G560:G623" si="31">SUM(E560*0.7375)</f>
        <v>0</v>
      </c>
      <c r="H560" s="7">
        <f t="shared" ref="H560:H623" si="32">SUM(D560*G560)/5252</f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ref="F624:F687" si="33">(D624*E624)/9507</f>
        <v>0</v>
      </c>
      <c r="G624" s="7">
        <f t="shared" ref="G624:G687" si="34">SUM(E624*0.7375)</f>
        <v>0</v>
      </c>
      <c r="H624" s="7">
        <f t="shared" ref="H624:H687" si="35">SUM(D624*G624)/5252</f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ref="F688:F751" si="36">(D688*E688)/9507</f>
        <v>0</v>
      </c>
      <c r="G688" s="7">
        <f t="shared" ref="G688:G751" si="37">SUM(E688*0.7375)</f>
        <v>0</v>
      </c>
      <c r="H688" s="7">
        <f t="shared" ref="H688:H751" si="38">SUM(D688*G688)/5252</f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ref="F752:F815" si="39">(D752*E752)/9507</f>
        <v>0</v>
      </c>
      <c r="G752" s="7">
        <f t="shared" ref="G752:G815" si="40">SUM(E752*0.7375)</f>
        <v>0</v>
      </c>
      <c r="H752" s="7">
        <f t="shared" ref="H752:H815" si="41">SUM(D752*G752)/5252</f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ref="F816:F879" si="42">(D816*E816)/9507</f>
        <v>0</v>
      </c>
      <c r="G816" s="7">
        <f t="shared" ref="G816:G879" si="43">SUM(E816*0.7375)</f>
        <v>0</v>
      </c>
      <c r="H816" s="7">
        <f t="shared" ref="H816:H879" si="44">SUM(D816*G816)/5252</f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ref="F880:F943" si="45">(D880*E880)/9507</f>
        <v>0</v>
      </c>
      <c r="G880" s="7">
        <f t="shared" ref="G880:G943" si="46">SUM(E880*0.7375)</f>
        <v>0</v>
      </c>
      <c r="H880" s="7">
        <f t="shared" ref="H880:H943" si="47">SUM(D880*G880)/5252</f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ref="F944:F1007" si="48">(D944*E944)/9507</f>
        <v>0</v>
      </c>
      <c r="G944" s="7">
        <f t="shared" ref="G944:G1007" si="49">SUM(E944*0.7375)</f>
        <v>0</v>
      </c>
      <c r="H944" s="7">
        <f t="shared" ref="H944:H1007" si="50">SUM(D944*G944)/5252</f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ref="F1008:F1071" si="51">(D1008*E1008)/9507</f>
        <v>0</v>
      </c>
      <c r="G1008" s="7">
        <f t="shared" ref="G1008:G1071" si="52">SUM(E1008*0.7375)</f>
        <v>0</v>
      </c>
      <c r="H1008" s="7">
        <f t="shared" ref="H1008:H1071" si="53">SUM(D1008*G1008)/5252</f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ref="F1072:F1120" si="54">(D1072*E1072)/9507</f>
        <v>0</v>
      </c>
      <c r="G1072" s="7">
        <f t="shared" ref="G1072:G1120" si="55">SUM(E1072*0.7375)</f>
        <v>0</v>
      </c>
      <c r="H1072" s="7">
        <f t="shared" ref="H1072:H1120" si="56">SUM(D1072*G1072)/5252</f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8" sqref="B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14.4</v>
      </c>
      <c r="C3" s="6">
        <f t="shared" ref="C3:C9" si="0">(A3*B3)/9507</f>
        <v>1.514673398548438</v>
      </c>
      <c r="D3" s="6">
        <f t="shared" ref="D3:D9" si="1">SUM(B3*0.7375)</f>
        <v>10.620000000000001</v>
      </c>
      <c r="E3" s="6">
        <f t="shared" ref="E3:E9" si="2">SUM(A3*D3)/5252</f>
        <v>2.0220868240670224</v>
      </c>
      <c r="F3" s="3">
        <v>81</v>
      </c>
      <c r="G3" s="3">
        <v>82</v>
      </c>
      <c r="H3" s="3">
        <v>49</v>
      </c>
      <c r="I3" s="3">
        <v>131</v>
      </c>
    </row>
    <row r="4" spans="1:9">
      <c r="A4" s="3">
        <f t="shared" ref="A4:A9" si="3">A3+1000</f>
        <v>2000</v>
      </c>
      <c r="B4" s="3">
        <v>16.600000000000001</v>
      </c>
      <c r="C4" s="6">
        <f t="shared" si="0"/>
        <v>3.4921636688755653</v>
      </c>
      <c r="D4" s="6">
        <f t="shared" si="1"/>
        <v>12.242500000000001</v>
      </c>
      <c r="E4" s="6">
        <f t="shared" si="2"/>
        <v>4.662033511043413</v>
      </c>
      <c r="F4" s="3">
        <v>84</v>
      </c>
      <c r="G4" s="3">
        <v>82</v>
      </c>
      <c r="H4" s="3">
        <v>114</v>
      </c>
      <c r="I4" s="3">
        <v>150</v>
      </c>
    </row>
    <row r="5" spans="1:9">
      <c r="A5" s="3">
        <f t="shared" si="3"/>
        <v>3000</v>
      </c>
      <c r="B5" s="3">
        <v>17.8</v>
      </c>
      <c r="C5" s="6">
        <f t="shared" si="0"/>
        <v>5.6169138529504572</v>
      </c>
      <c r="D5" s="6">
        <f t="shared" si="1"/>
        <v>13.127500000000001</v>
      </c>
      <c r="E5" s="6">
        <f t="shared" si="2"/>
        <v>7.4985719725818747</v>
      </c>
      <c r="F5" s="3">
        <v>90</v>
      </c>
      <c r="G5" s="3">
        <v>82</v>
      </c>
      <c r="H5" s="3">
        <v>180</v>
      </c>
      <c r="I5" s="3">
        <v>165</v>
      </c>
    </row>
    <row r="6" spans="1:9">
      <c r="A6" s="3">
        <f t="shared" si="3"/>
        <v>4000</v>
      </c>
      <c r="B6" s="3">
        <v>14.4</v>
      </c>
      <c r="C6" s="6">
        <f t="shared" si="0"/>
        <v>6.0586935941937519</v>
      </c>
      <c r="D6" s="6">
        <f t="shared" si="1"/>
        <v>10.620000000000001</v>
      </c>
      <c r="E6" s="6">
        <f t="shared" si="2"/>
        <v>8.0883472962680898</v>
      </c>
      <c r="F6" s="3">
        <v>83</v>
      </c>
      <c r="G6" s="3">
        <v>82</v>
      </c>
      <c r="H6" s="3">
        <v>202</v>
      </c>
      <c r="I6" s="3">
        <v>186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86</v>
      </c>
      <c r="G7" s="3">
        <v>81</v>
      </c>
      <c r="H7" s="3">
        <v>185</v>
      </c>
      <c r="I7" s="3">
        <v>172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K14" sqref="K14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82</v>
      </c>
      <c r="G3" s="3">
        <v>84</v>
      </c>
      <c r="H3" s="3">
        <v>40</v>
      </c>
      <c r="I3" s="3">
        <v>114</v>
      </c>
    </row>
    <row r="4" spans="1:9">
      <c r="A4" s="3">
        <f t="shared" ref="A4:A9" si="3">A3+1000</f>
        <v>2000</v>
      </c>
      <c r="B4" s="3">
        <v>12</v>
      </c>
      <c r="C4" s="6">
        <f t="shared" si="0"/>
        <v>2.5244556642473968</v>
      </c>
      <c r="D4" s="6">
        <f t="shared" si="1"/>
        <v>8.8500000000000014</v>
      </c>
      <c r="E4" s="6">
        <f t="shared" si="2"/>
        <v>3.3701447067783707</v>
      </c>
      <c r="F4" s="3">
        <v>87</v>
      </c>
      <c r="G4" s="3">
        <v>84</v>
      </c>
      <c r="H4" s="3">
        <v>78</v>
      </c>
      <c r="I4" s="3">
        <v>118</v>
      </c>
    </row>
    <row r="5" spans="1:9">
      <c r="A5" s="3">
        <f t="shared" si="3"/>
        <v>3000</v>
      </c>
      <c r="B5" s="3">
        <v>12</v>
      </c>
      <c r="C5" s="6">
        <f t="shared" si="0"/>
        <v>3.7866834963710949</v>
      </c>
      <c r="D5" s="6">
        <f t="shared" si="1"/>
        <v>8.8500000000000014</v>
      </c>
      <c r="E5" s="6">
        <f t="shared" si="2"/>
        <v>5.0552170601675561</v>
      </c>
      <c r="F5" s="3">
        <v>93</v>
      </c>
      <c r="G5" s="3">
        <v>83</v>
      </c>
      <c r="H5" s="3">
        <v>111</v>
      </c>
      <c r="I5" s="3">
        <v>114</v>
      </c>
    </row>
    <row r="6" spans="1:9">
      <c r="A6" s="3">
        <f t="shared" si="3"/>
        <v>4000</v>
      </c>
      <c r="B6" s="3">
        <v>9.6</v>
      </c>
      <c r="C6" s="6">
        <f t="shared" si="0"/>
        <v>4.0391290627958343</v>
      </c>
      <c r="D6" s="6">
        <f t="shared" si="1"/>
        <v>7.08</v>
      </c>
      <c r="E6" s="6">
        <f t="shared" si="2"/>
        <v>5.3922315308453923</v>
      </c>
      <c r="F6" s="3">
        <v>85</v>
      </c>
      <c r="G6" s="3">
        <v>83</v>
      </c>
      <c r="H6" s="3">
        <v>125</v>
      </c>
      <c r="I6" s="3">
        <v>117</v>
      </c>
    </row>
    <row r="7" spans="1:9">
      <c r="A7" s="3">
        <f t="shared" si="3"/>
        <v>5000</v>
      </c>
      <c r="B7" s="3">
        <v>6</v>
      </c>
      <c r="C7" s="6">
        <f t="shared" si="0"/>
        <v>3.1555695803092458</v>
      </c>
      <c r="D7" s="6">
        <f t="shared" si="1"/>
        <v>4.4250000000000007</v>
      </c>
      <c r="E7" s="6">
        <f t="shared" si="2"/>
        <v>4.212680883472963</v>
      </c>
      <c r="F7" s="3">
        <v>85</v>
      </c>
      <c r="G7" s="3">
        <v>84</v>
      </c>
      <c r="H7" s="3">
        <v>90</v>
      </c>
      <c r="I7" s="3">
        <v>85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6" sqref="I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83</v>
      </c>
      <c r="G3" s="3">
        <v>82</v>
      </c>
      <c r="H3" s="3">
        <v>35</v>
      </c>
      <c r="I3" s="3">
        <v>107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F4" s="3">
        <v>85</v>
      </c>
      <c r="G4" s="3">
        <v>82</v>
      </c>
      <c r="H4" s="3">
        <v>50</v>
      </c>
      <c r="I4" s="3">
        <v>92</v>
      </c>
    </row>
    <row r="5" spans="1:9">
      <c r="A5" s="3">
        <f t="shared" si="3"/>
        <v>3000</v>
      </c>
      <c r="B5" s="3">
        <v>6</v>
      </c>
      <c r="C5" s="6">
        <f t="shared" si="0"/>
        <v>1.8933417481855475</v>
      </c>
      <c r="D5" s="6">
        <f t="shared" si="1"/>
        <v>4.4250000000000007</v>
      </c>
      <c r="E5" s="6">
        <f t="shared" si="2"/>
        <v>2.5276085300837781</v>
      </c>
      <c r="F5" s="3">
        <v>88</v>
      </c>
      <c r="G5" s="3">
        <v>82</v>
      </c>
      <c r="H5" s="3">
        <v>56</v>
      </c>
      <c r="I5" s="3">
        <v>78</v>
      </c>
    </row>
    <row r="6" spans="1:9">
      <c r="A6" s="3">
        <f t="shared" si="3"/>
        <v>4000</v>
      </c>
      <c r="B6" s="3">
        <v>4.8</v>
      </c>
      <c r="C6" s="6">
        <f t="shared" si="0"/>
        <v>2.0195645313979171</v>
      </c>
      <c r="D6" s="6">
        <f t="shared" si="1"/>
        <v>3.54</v>
      </c>
      <c r="E6" s="6">
        <f t="shared" si="2"/>
        <v>2.6961157654226962</v>
      </c>
      <c r="F6" s="3">
        <v>85</v>
      </c>
      <c r="G6" s="3">
        <v>82</v>
      </c>
      <c r="H6" s="3">
        <v>44</v>
      </c>
      <c r="I6" s="3">
        <v>67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2012-11-01T23:22:51Z</cp:lastPrinted>
  <dcterms:created xsi:type="dcterms:W3CDTF">2009-05-07T18:21:17Z</dcterms:created>
  <dcterms:modified xsi:type="dcterms:W3CDTF">2012-12-24T17:30:57Z</dcterms:modified>
</cp:coreProperties>
</file>