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firstSheet="7" activeTab="10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D7" i="16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29"/>
  <c r="G229"/>
  <c r="H229" s="1"/>
  <c r="F230"/>
  <c r="G230"/>
  <c r="H230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A6" i="16" l="1"/>
  <c r="E5"/>
  <c r="C5"/>
  <c r="A7" i="15"/>
  <c r="C6"/>
  <c r="E6"/>
  <c r="C6" i="16" l="1"/>
  <c r="E6"/>
  <c r="A7"/>
  <c r="A8" i="15"/>
  <c r="C7"/>
  <c r="E7"/>
  <c r="E7" i="16" l="1"/>
  <c r="C7"/>
  <c r="A9" i="15"/>
  <c r="C8"/>
  <c r="E8"/>
  <c r="C9" l="1"/>
  <c r="E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<sst xmlns="http://schemas.openxmlformats.org/spreadsheetml/2006/main" count="43" uniqueCount="13">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</sst>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3"/>
          <c:y val="0.16639477977161488"/>
          <c:w val="0.79134295227524976"/>
          <c:h val="0.65579119086460536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2"/>
            <c:marker>
              <c:symbol val="diamond"/>
              <c:size val="8"/>
            </c:marker>
          </c:dPt>
          <c:dPt>
            <c:idx val="14"/>
            <c:marker>
              <c:symbol val="diamond"/>
              <c:size val="8"/>
            </c:marker>
          </c:dPt>
          <c:dPt>
            <c:idx val="44"/>
            <c:marker>
              <c:symbol val="circle"/>
              <c:size val="8"/>
            </c:marker>
          </c:dPt>
          <c:dLbls>
            <c:dLbl>
              <c:idx val="2"/>
              <c:layout>
                <c:manualLayout>
                  <c:x val="-1.185185185185186E-2"/>
                  <c:y val="-3.4858387799564301E-2"/>
                </c:manualLayout>
              </c:layout>
              <c:showVal val="1"/>
            </c:dLbl>
            <c:dLbl>
              <c:idx val="14"/>
              <c:layout>
                <c:manualLayout>
                  <c:x val="-4.5925925925925933E-2"/>
                  <c:y val="3.9215686274509803E-2"/>
                </c:manualLayout>
              </c:layout>
              <c:showVal val="1"/>
            </c:dLbl>
            <c:dLbl>
              <c:idx val="44"/>
              <c:layout>
                <c:manualLayout>
                  <c:x val="-5.9259259259259262E-2"/>
                  <c:y val="1.9607843137254902E-2"/>
                </c:manualLayout>
              </c:layout>
              <c:showVal val="1"/>
            </c:dLbl>
            <c:delete val="1"/>
          </c:dLbls>
          <c:xVal>
            <c:numRef>
              <c:f>'Peak data'!$D$3:$D$1677</c:f>
              <c:numCache>
                <c:formatCode>General</c:formatCode>
                <c:ptCount val="1661"/>
                <c:pt idx="0">
                  <c:v>48</c:v>
                </c:pt>
                <c:pt idx="1">
                  <c:v>50</c:v>
                </c:pt>
                <c:pt idx="2">
                  <c:v>61</c:v>
                </c:pt>
                <c:pt idx="3">
                  <c:v>243</c:v>
                </c:pt>
                <c:pt idx="4">
                  <c:v>404</c:v>
                </c:pt>
                <c:pt idx="5">
                  <c:v>564</c:v>
                </c:pt>
                <c:pt idx="6">
                  <c:v>724</c:v>
                </c:pt>
                <c:pt idx="7">
                  <c:v>885</c:v>
                </c:pt>
                <c:pt idx="8">
                  <c:v>1045</c:v>
                </c:pt>
                <c:pt idx="9">
                  <c:v>1208</c:v>
                </c:pt>
                <c:pt idx="10">
                  <c:v>1366</c:v>
                </c:pt>
                <c:pt idx="11">
                  <c:v>1528</c:v>
                </c:pt>
                <c:pt idx="12">
                  <c:v>1685</c:v>
                </c:pt>
                <c:pt idx="13">
                  <c:v>1854</c:v>
                </c:pt>
                <c:pt idx="14">
                  <c:v>2031</c:v>
                </c:pt>
                <c:pt idx="15">
                  <c:v>2183</c:v>
                </c:pt>
                <c:pt idx="16">
                  <c:v>2336</c:v>
                </c:pt>
                <c:pt idx="17">
                  <c:v>2487</c:v>
                </c:pt>
                <c:pt idx="18">
                  <c:v>2638</c:v>
                </c:pt>
                <c:pt idx="19">
                  <c:v>2793</c:v>
                </c:pt>
                <c:pt idx="20">
                  <c:v>2954</c:v>
                </c:pt>
                <c:pt idx="21">
                  <c:v>3108</c:v>
                </c:pt>
                <c:pt idx="22">
                  <c:v>3267</c:v>
                </c:pt>
                <c:pt idx="23">
                  <c:v>3426</c:v>
                </c:pt>
                <c:pt idx="24">
                  <c:v>3584</c:v>
                </c:pt>
                <c:pt idx="25">
                  <c:v>3743</c:v>
                </c:pt>
                <c:pt idx="26">
                  <c:v>3907</c:v>
                </c:pt>
                <c:pt idx="27">
                  <c:v>4064</c:v>
                </c:pt>
                <c:pt idx="28">
                  <c:v>4385</c:v>
                </c:pt>
                <c:pt idx="29">
                  <c:v>4545</c:v>
                </c:pt>
                <c:pt idx="30">
                  <c:v>4712</c:v>
                </c:pt>
                <c:pt idx="31">
                  <c:v>4867</c:v>
                </c:pt>
                <c:pt idx="32">
                  <c:v>5188</c:v>
                </c:pt>
                <c:pt idx="33">
                  <c:v>5335</c:v>
                </c:pt>
                <c:pt idx="34">
                  <c:v>5693</c:v>
                </c:pt>
                <c:pt idx="35">
                  <c:v>5827</c:v>
                </c:pt>
                <c:pt idx="36">
                  <c:v>5984</c:v>
                </c:pt>
                <c:pt idx="37">
                  <c:v>6143</c:v>
                </c:pt>
                <c:pt idx="38">
                  <c:v>6301</c:v>
                </c:pt>
                <c:pt idx="39">
                  <c:v>6456</c:v>
                </c:pt>
                <c:pt idx="40">
                  <c:v>6777</c:v>
                </c:pt>
                <c:pt idx="41">
                  <c:v>6961</c:v>
                </c:pt>
                <c:pt idx="42">
                  <c:v>7433</c:v>
                </c:pt>
                <c:pt idx="43">
                  <c:v>7740</c:v>
                </c:pt>
                <c:pt idx="44">
                  <c:v>7915</c:v>
                </c:pt>
              </c:numCache>
            </c:numRef>
          </c:xVal>
          <c:yVal>
            <c:numRef>
              <c:f>'Peak data'!$G$3:$G$1677</c:f>
              <c:numCache>
                <c:formatCode>0.00</c:formatCode>
                <c:ptCount val="1661"/>
                <c:pt idx="0">
                  <c:v>100.59500000000001</c:v>
                </c:pt>
                <c:pt idx="1">
                  <c:v>100.59500000000001</c:v>
                </c:pt>
                <c:pt idx="2">
                  <c:v>100.59500000000001</c:v>
                </c:pt>
                <c:pt idx="3">
                  <c:v>100.59500000000001</c:v>
                </c:pt>
                <c:pt idx="4">
                  <c:v>99.71</c:v>
                </c:pt>
                <c:pt idx="5">
                  <c:v>98.825000000000003</c:v>
                </c:pt>
                <c:pt idx="6">
                  <c:v>97.055000000000007</c:v>
                </c:pt>
                <c:pt idx="7">
                  <c:v>96.170000000000016</c:v>
                </c:pt>
                <c:pt idx="8">
                  <c:v>96.170000000000016</c:v>
                </c:pt>
                <c:pt idx="9">
                  <c:v>95.284999999999997</c:v>
                </c:pt>
                <c:pt idx="10">
                  <c:v>95.284999999999997</c:v>
                </c:pt>
                <c:pt idx="11">
                  <c:v>94.4</c:v>
                </c:pt>
                <c:pt idx="12">
                  <c:v>93.515000000000001</c:v>
                </c:pt>
                <c:pt idx="13">
                  <c:v>93.515000000000001</c:v>
                </c:pt>
                <c:pt idx="14">
                  <c:v>92.63</c:v>
                </c:pt>
                <c:pt idx="15">
                  <c:v>89.975000000000009</c:v>
                </c:pt>
                <c:pt idx="16">
                  <c:v>83.927500000000009</c:v>
                </c:pt>
                <c:pt idx="17">
                  <c:v>76.995000000000005</c:v>
                </c:pt>
                <c:pt idx="18">
                  <c:v>69.03</c:v>
                </c:pt>
                <c:pt idx="19">
                  <c:v>62.982500000000009</c:v>
                </c:pt>
                <c:pt idx="20">
                  <c:v>57.672500000000007</c:v>
                </c:pt>
                <c:pt idx="21">
                  <c:v>53.39500000000001</c:v>
                </c:pt>
                <c:pt idx="22">
                  <c:v>48.970000000000006</c:v>
                </c:pt>
                <c:pt idx="23">
                  <c:v>44.692500000000003</c:v>
                </c:pt>
                <c:pt idx="24">
                  <c:v>41.152500000000003</c:v>
                </c:pt>
                <c:pt idx="25">
                  <c:v>37.612500000000004</c:v>
                </c:pt>
                <c:pt idx="26">
                  <c:v>34.957500000000003</c:v>
                </c:pt>
                <c:pt idx="27">
                  <c:v>32.450000000000003</c:v>
                </c:pt>
                <c:pt idx="28">
                  <c:v>28.025000000000002</c:v>
                </c:pt>
                <c:pt idx="29">
                  <c:v>26.255000000000003</c:v>
                </c:pt>
                <c:pt idx="30">
                  <c:v>24.485000000000003</c:v>
                </c:pt>
                <c:pt idx="31">
                  <c:v>22.862500000000001</c:v>
                </c:pt>
                <c:pt idx="32">
                  <c:v>20.2075</c:v>
                </c:pt>
                <c:pt idx="33">
                  <c:v>18.4375</c:v>
                </c:pt>
                <c:pt idx="34">
                  <c:v>15.782500000000001</c:v>
                </c:pt>
                <c:pt idx="35">
                  <c:v>14.897500000000001</c:v>
                </c:pt>
                <c:pt idx="36">
                  <c:v>14.012500000000001</c:v>
                </c:pt>
                <c:pt idx="37">
                  <c:v>13.127500000000001</c:v>
                </c:pt>
                <c:pt idx="38">
                  <c:v>12.242500000000001</c:v>
                </c:pt>
                <c:pt idx="39">
                  <c:v>11.505000000000001</c:v>
                </c:pt>
                <c:pt idx="40">
                  <c:v>10.620000000000001</c:v>
                </c:pt>
                <c:pt idx="41">
                  <c:v>9.7349999999999994</c:v>
                </c:pt>
                <c:pt idx="42">
                  <c:v>8.8500000000000014</c:v>
                </c:pt>
                <c:pt idx="43">
                  <c:v>7.9650000000000007</c:v>
                </c:pt>
                <c:pt idx="44">
                  <c:v>7.08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</c:numCache>
            </c:numRef>
          </c:yVal>
        </c:ser>
        <c:axId val="97259520"/>
        <c:axId val="97261440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5"/>
            <c:marker>
              <c:symbol val="circle"/>
              <c:size val="8"/>
            </c:marker>
          </c:dPt>
          <c:dPt>
            <c:idx val="44"/>
            <c:marker>
              <c:symbol val="circle"/>
              <c:size val="8"/>
            </c:marker>
          </c:dPt>
          <c:dLbls>
            <c:dLbl>
              <c:idx val="15"/>
              <c:layout>
                <c:manualLayout>
                  <c:x val="-1.4814814814814815E-2"/>
                  <c:y val="-2.6143790849673228E-2"/>
                </c:manualLayout>
              </c:layout>
              <c:showVal val="1"/>
            </c:dLbl>
            <c:dLbl>
              <c:idx val="44"/>
              <c:layout>
                <c:manualLayout>
                  <c:x val="-6.3703703703703721E-2"/>
                  <c:y val="-3.050108932461874E-2"/>
                </c:manualLayout>
              </c:layout>
              <c:showVal val="1"/>
            </c:dLbl>
            <c:delete val="1"/>
          </c:dLbls>
          <c:xVal>
            <c:numRef>
              <c:f>'Peak data'!$D$3:$D$4677</c:f>
              <c:numCache>
                <c:formatCode>General</c:formatCode>
                <c:ptCount val="4661"/>
                <c:pt idx="0">
                  <c:v>48</c:v>
                </c:pt>
                <c:pt idx="1">
                  <c:v>50</c:v>
                </c:pt>
                <c:pt idx="2">
                  <c:v>61</c:v>
                </c:pt>
                <c:pt idx="3">
                  <c:v>243</c:v>
                </c:pt>
                <c:pt idx="4">
                  <c:v>404</c:v>
                </c:pt>
                <c:pt idx="5">
                  <c:v>564</c:v>
                </c:pt>
                <c:pt idx="6">
                  <c:v>724</c:v>
                </c:pt>
                <c:pt idx="7">
                  <c:v>885</c:v>
                </c:pt>
                <c:pt idx="8">
                  <c:v>1045</c:v>
                </c:pt>
                <c:pt idx="9">
                  <c:v>1208</c:v>
                </c:pt>
                <c:pt idx="10">
                  <c:v>1366</c:v>
                </c:pt>
                <c:pt idx="11">
                  <c:v>1528</c:v>
                </c:pt>
                <c:pt idx="12">
                  <c:v>1685</c:v>
                </c:pt>
                <c:pt idx="13">
                  <c:v>1854</c:v>
                </c:pt>
                <c:pt idx="14">
                  <c:v>2031</c:v>
                </c:pt>
                <c:pt idx="15">
                  <c:v>2183</c:v>
                </c:pt>
                <c:pt idx="16">
                  <c:v>2336</c:v>
                </c:pt>
                <c:pt idx="17">
                  <c:v>2487</c:v>
                </c:pt>
                <c:pt idx="18">
                  <c:v>2638</c:v>
                </c:pt>
                <c:pt idx="19">
                  <c:v>2793</c:v>
                </c:pt>
                <c:pt idx="20">
                  <c:v>2954</c:v>
                </c:pt>
                <c:pt idx="21">
                  <c:v>3108</c:v>
                </c:pt>
                <c:pt idx="22">
                  <c:v>3267</c:v>
                </c:pt>
                <c:pt idx="23">
                  <c:v>3426</c:v>
                </c:pt>
                <c:pt idx="24">
                  <c:v>3584</c:v>
                </c:pt>
                <c:pt idx="25">
                  <c:v>3743</c:v>
                </c:pt>
                <c:pt idx="26">
                  <c:v>3907</c:v>
                </c:pt>
                <c:pt idx="27">
                  <c:v>4064</c:v>
                </c:pt>
                <c:pt idx="28">
                  <c:v>4385</c:v>
                </c:pt>
                <c:pt idx="29">
                  <c:v>4545</c:v>
                </c:pt>
                <c:pt idx="30">
                  <c:v>4712</c:v>
                </c:pt>
                <c:pt idx="31">
                  <c:v>4867</c:v>
                </c:pt>
                <c:pt idx="32">
                  <c:v>5188</c:v>
                </c:pt>
                <c:pt idx="33">
                  <c:v>5335</c:v>
                </c:pt>
                <c:pt idx="34">
                  <c:v>5693</c:v>
                </c:pt>
                <c:pt idx="35">
                  <c:v>5827</c:v>
                </c:pt>
                <c:pt idx="36">
                  <c:v>5984</c:v>
                </c:pt>
                <c:pt idx="37">
                  <c:v>6143</c:v>
                </c:pt>
                <c:pt idx="38">
                  <c:v>6301</c:v>
                </c:pt>
                <c:pt idx="39">
                  <c:v>6456</c:v>
                </c:pt>
                <c:pt idx="40">
                  <c:v>6777</c:v>
                </c:pt>
                <c:pt idx="41">
                  <c:v>6961</c:v>
                </c:pt>
                <c:pt idx="42">
                  <c:v>7433</c:v>
                </c:pt>
                <c:pt idx="43">
                  <c:v>7740</c:v>
                </c:pt>
                <c:pt idx="44">
                  <c:v>7915</c:v>
                </c:pt>
              </c:numCache>
            </c:numRef>
          </c:xVal>
          <c:yVal>
            <c:numRef>
              <c:f>'Peak data'!$H$3:$H$1677</c:f>
              <c:numCache>
                <c:formatCode>0.00</c:formatCode>
                <c:ptCount val="1661"/>
                <c:pt idx="0">
                  <c:v>0.91937547600913949</c:v>
                </c:pt>
                <c:pt idx="1">
                  <c:v>0.95768278750952041</c:v>
                </c:pt>
                <c:pt idx="2">
                  <c:v>1.1683730007616149</c:v>
                </c:pt>
                <c:pt idx="3">
                  <c:v>4.6543383472962683</c:v>
                </c:pt>
                <c:pt idx="4">
                  <c:v>7.669999999999999</c:v>
                </c:pt>
                <c:pt idx="5">
                  <c:v>10.612585681645088</c:v>
                </c:pt>
                <c:pt idx="6">
                  <c:v>13.379249809596345</c:v>
                </c:pt>
                <c:pt idx="7">
                  <c:v>16.205340822543796</c:v>
                </c:pt>
                <c:pt idx="8">
                  <c:v>19.135119954303129</c:v>
                </c:pt>
                <c:pt idx="9">
                  <c:v>21.916275704493525</c:v>
                </c:pt>
                <c:pt idx="10">
                  <c:v>24.782808453922314</c:v>
                </c:pt>
                <c:pt idx="11">
                  <c:v>27.464432597105866</c:v>
                </c:pt>
                <c:pt idx="12">
                  <c:v>30.002432406702209</c:v>
                </c:pt>
                <c:pt idx="13">
                  <c:v>33.011578446306167</c:v>
                </c:pt>
                <c:pt idx="14">
                  <c:v>35.820931073876615</c:v>
                </c:pt>
                <c:pt idx="15">
                  <c:v>37.398214965727348</c:v>
                </c:pt>
                <c:pt idx="16">
                  <c:v>37.329520182787512</c:v>
                </c:pt>
                <c:pt idx="17">
                  <c:v>36.459742003046458</c:v>
                </c:pt>
                <c:pt idx="18">
                  <c:v>34.672722772277233</c:v>
                </c:pt>
                <c:pt idx="19">
                  <c:v>33.493930407463829</c:v>
                </c:pt>
                <c:pt idx="20">
                  <c:v>32.438035986290942</c:v>
                </c:pt>
                <c:pt idx="21">
                  <c:v>31.59780274181265</c:v>
                </c:pt>
                <c:pt idx="22">
                  <c:v>30.461726961157659</c:v>
                </c:pt>
                <c:pt idx="23">
                  <c:v>29.153942307692308</c:v>
                </c:pt>
                <c:pt idx="24">
                  <c:v>28.082741812642801</c:v>
                </c:pt>
                <c:pt idx="25">
                  <c:v>26.805709729626813</c:v>
                </c:pt>
                <c:pt idx="26">
                  <c:v>26.005131854531609</c:v>
                </c:pt>
                <c:pt idx="27">
                  <c:v>25.109824828636714</c:v>
                </c:pt>
                <c:pt idx="28">
                  <c:v>23.398633853769994</c:v>
                </c:pt>
                <c:pt idx="29">
                  <c:v>22.720673076923077</c:v>
                </c:pt>
                <c:pt idx="30">
                  <c:v>21.96750190403656</c:v>
                </c:pt>
                <c:pt idx="31">
                  <c:v>21.186555121858341</c:v>
                </c:pt>
                <c:pt idx="32">
                  <c:v>19.961254760091393</c:v>
                </c:pt>
                <c:pt idx="33">
                  <c:v>18.728877094440215</c:v>
                </c:pt>
                <c:pt idx="34">
                  <c:v>17.107725152322924</c:v>
                </c:pt>
                <c:pt idx="35">
                  <c:v>16.528509615384614</c:v>
                </c:pt>
                <c:pt idx="36">
                  <c:v>15.965498857578066</c:v>
                </c:pt>
                <c:pt idx="37">
                  <c:v>15.354575875856819</c:v>
                </c:pt>
                <c:pt idx="38">
                  <c:v>14.687736576542271</c:v>
                </c:pt>
                <c:pt idx="39">
                  <c:v>14.142475247524752</c:v>
                </c:pt>
                <c:pt idx="40">
                  <c:v>13.70368240670221</c:v>
                </c:pt>
                <c:pt idx="41">
                  <c:v>12.902767517136327</c:v>
                </c:pt>
                <c:pt idx="42">
                  <c:v>12.525142802741817</c:v>
                </c:pt>
                <c:pt idx="43">
                  <c:v>11.738214013709065</c:v>
                </c:pt>
                <c:pt idx="44">
                  <c:v>10.66987814166032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3"/>
            <c:marker>
              <c:symbol val="square"/>
              <c:size val="8"/>
            </c:marker>
          </c:dPt>
          <c:dPt>
            <c:idx val="27"/>
            <c:marker>
              <c:symbol val="square"/>
              <c:size val="8"/>
            </c:marker>
          </c:dPt>
          <c:dPt>
            <c:idx val="44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8.8888888888888976E-3"/>
                  <c:y val="-3.9215686274509803E-2"/>
                </c:manualLayout>
              </c:layout>
              <c:showVal val="1"/>
            </c:dLbl>
            <c:dLbl>
              <c:idx val="13"/>
              <c:layout>
                <c:manualLayout>
                  <c:x val="-2.2222222222222244E-2"/>
                  <c:y val="3.2679738562091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71.8</a:t>
                    </a:r>
                  </a:p>
                </c:rich>
              </c:tx>
              <c:showVal val="1"/>
            </c:dLbl>
            <c:dLbl>
              <c:idx val="27"/>
              <c:layout>
                <c:manualLayout>
                  <c:x val="-1.4814814814814821E-3"/>
                  <c:y val="2.83224400871459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76.2</a:t>
                    </a:r>
                  </a:p>
                </c:rich>
              </c:tx>
              <c:showVal val="1"/>
            </c:dLbl>
            <c:dLbl>
              <c:idx val="44"/>
              <c:layout>
                <c:manualLayout>
                  <c:x val="-5.6296296296296337E-2"/>
                  <c:y val="-3.2679738562091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73.9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data'!$D$3:$D$47</c:f>
              <c:numCache>
                <c:formatCode>General</c:formatCode>
                <c:ptCount val="45"/>
                <c:pt idx="0">
                  <c:v>48</c:v>
                </c:pt>
                <c:pt idx="1">
                  <c:v>50</c:v>
                </c:pt>
                <c:pt idx="2">
                  <c:v>61</c:v>
                </c:pt>
                <c:pt idx="3">
                  <c:v>243</c:v>
                </c:pt>
                <c:pt idx="4">
                  <c:v>404</c:v>
                </c:pt>
                <c:pt idx="5">
                  <c:v>564</c:v>
                </c:pt>
                <c:pt idx="6">
                  <c:v>724</c:v>
                </c:pt>
                <c:pt idx="7">
                  <c:v>885</c:v>
                </c:pt>
                <c:pt idx="8">
                  <c:v>1045</c:v>
                </c:pt>
                <c:pt idx="9">
                  <c:v>1208</c:v>
                </c:pt>
                <c:pt idx="10">
                  <c:v>1366</c:v>
                </c:pt>
                <c:pt idx="11">
                  <c:v>1528</c:v>
                </c:pt>
                <c:pt idx="12">
                  <c:v>1685</c:v>
                </c:pt>
                <c:pt idx="13">
                  <c:v>1854</c:v>
                </c:pt>
                <c:pt idx="14">
                  <c:v>2031</c:v>
                </c:pt>
                <c:pt idx="15">
                  <c:v>2183</c:v>
                </c:pt>
                <c:pt idx="16">
                  <c:v>2336</c:v>
                </c:pt>
                <c:pt idx="17">
                  <c:v>2487</c:v>
                </c:pt>
                <c:pt idx="18">
                  <c:v>2638</c:v>
                </c:pt>
                <c:pt idx="19">
                  <c:v>2793</c:v>
                </c:pt>
                <c:pt idx="20">
                  <c:v>2954</c:v>
                </c:pt>
                <c:pt idx="21">
                  <c:v>3108</c:v>
                </c:pt>
                <c:pt idx="22">
                  <c:v>3267</c:v>
                </c:pt>
                <c:pt idx="23">
                  <c:v>3426</c:v>
                </c:pt>
                <c:pt idx="24">
                  <c:v>3584</c:v>
                </c:pt>
                <c:pt idx="25">
                  <c:v>3743</c:v>
                </c:pt>
                <c:pt idx="26">
                  <c:v>3907</c:v>
                </c:pt>
                <c:pt idx="27">
                  <c:v>4064</c:v>
                </c:pt>
                <c:pt idx="28">
                  <c:v>4385</c:v>
                </c:pt>
                <c:pt idx="29">
                  <c:v>4545</c:v>
                </c:pt>
                <c:pt idx="30">
                  <c:v>4712</c:v>
                </c:pt>
                <c:pt idx="31">
                  <c:v>4867</c:v>
                </c:pt>
                <c:pt idx="32">
                  <c:v>5188</c:v>
                </c:pt>
                <c:pt idx="33">
                  <c:v>5335</c:v>
                </c:pt>
                <c:pt idx="34">
                  <c:v>5693</c:v>
                </c:pt>
                <c:pt idx="35">
                  <c:v>5827</c:v>
                </c:pt>
                <c:pt idx="36">
                  <c:v>5984</c:v>
                </c:pt>
                <c:pt idx="37">
                  <c:v>6143</c:v>
                </c:pt>
                <c:pt idx="38">
                  <c:v>6301</c:v>
                </c:pt>
                <c:pt idx="39">
                  <c:v>6456</c:v>
                </c:pt>
                <c:pt idx="40">
                  <c:v>6777</c:v>
                </c:pt>
                <c:pt idx="41">
                  <c:v>6961</c:v>
                </c:pt>
                <c:pt idx="42">
                  <c:v>7433</c:v>
                </c:pt>
                <c:pt idx="43">
                  <c:v>7740</c:v>
                </c:pt>
                <c:pt idx="44">
                  <c:v>7915</c:v>
                </c:pt>
              </c:numCache>
            </c:numRef>
          </c:xVal>
          <c:yVal>
            <c:numRef>
              <c:f>'Peak data'!$A$3:$A$47</c:f>
              <c:numCache>
                <c:formatCode>General</c:formatCode>
                <c:ptCount val="45"/>
                <c:pt idx="0">
                  <c:v>75.25</c:v>
                </c:pt>
                <c:pt idx="1">
                  <c:v>75.40625</c:v>
                </c:pt>
                <c:pt idx="2">
                  <c:v>75.25</c:v>
                </c:pt>
                <c:pt idx="3">
                  <c:v>74.953125</c:v>
                </c:pt>
                <c:pt idx="4">
                  <c:v>74.65625</c:v>
                </c:pt>
                <c:pt idx="5">
                  <c:v>74.203125</c:v>
                </c:pt>
                <c:pt idx="6">
                  <c:v>74.046875</c:v>
                </c:pt>
                <c:pt idx="7">
                  <c:v>73.90625</c:v>
                </c:pt>
                <c:pt idx="8">
                  <c:v>73.75</c:v>
                </c:pt>
                <c:pt idx="9">
                  <c:v>73.15625</c:v>
                </c:pt>
                <c:pt idx="10">
                  <c:v>72.703125</c:v>
                </c:pt>
                <c:pt idx="11">
                  <c:v>72.40625</c:v>
                </c:pt>
                <c:pt idx="12">
                  <c:v>72.25</c:v>
                </c:pt>
                <c:pt idx="13">
                  <c:v>71.796875</c:v>
                </c:pt>
                <c:pt idx="14">
                  <c:v>73.15625</c:v>
                </c:pt>
                <c:pt idx="15">
                  <c:v>74.046875</c:v>
                </c:pt>
                <c:pt idx="16">
                  <c:v>74.34375</c:v>
                </c:pt>
                <c:pt idx="17">
                  <c:v>74.34375</c:v>
                </c:pt>
                <c:pt idx="18">
                  <c:v>75.25</c:v>
                </c:pt>
                <c:pt idx="19">
                  <c:v>75.09375</c:v>
                </c:pt>
                <c:pt idx="20">
                  <c:v>75.25</c:v>
                </c:pt>
                <c:pt idx="21">
                  <c:v>75.546875</c:v>
                </c:pt>
                <c:pt idx="22">
                  <c:v>75.84375</c:v>
                </c:pt>
                <c:pt idx="23">
                  <c:v>75.703125</c:v>
                </c:pt>
                <c:pt idx="24">
                  <c:v>75.703125</c:v>
                </c:pt>
                <c:pt idx="25">
                  <c:v>75.84375</c:v>
                </c:pt>
                <c:pt idx="26">
                  <c:v>76.15625</c:v>
                </c:pt>
                <c:pt idx="27">
                  <c:v>76.15625</c:v>
                </c:pt>
                <c:pt idx="28">
                  <c:v>76.15625</c:v>
                </c:pt>
                <c:pt idx="29">
                  <c:v>76</c:v>
                </c:pt>
                <c:pt idx="30">
                  <c:v>76.59375</c:v>
                </c:pt>
                <c:pt idx="31">
                  <c:v>76.75</c:v>
                </c:pt>
                <c:pt idx="32">
                  <c:v>75.546875</c:v>
                </c:pt>
                <c:pt idx="33">
                  <c:v>74.65625</c:v>
                </c:pt>
                <c:pt idx="34">
                  <c:v>75.84375</c:v>
                </c:pt>
                <c:pt idx="35">
                  <c:v>75.09375</c:v>
                </c:pt>
                <c:pt idx="36">
                  <c:v>76.296875</c:v>
                </c:pt>
                <c:pt idx="37">
                  <c:v>75.703125</c:v>
                </c:pt>
                <c:pt idx="38">
                  <c:v>74.953125</c:v>
                </c:pt>
                <c:pt idx="39">
                  <c:v>74.796875</c:v>
                </c:pt>
                <c:pt idx="40">
                  <c:v>76.15625</c:v>
                </c:pt>
                <c:pt idx="41">
                  <c:v>76</c:v>
                </c:pt>
                <c:pt idx="42">
                  <c:v>75.546875</c:v>
                </c:pt>
                <c:pt idx="43">
                  <c:v>74.34375</c:v>
                </c:pt>
                <c:pt idx="44">
                  <c:v>73.90625</c:v>
                </c:pt>
              </c:numCache>
            </c:numRef>
          </c:yVal>
        </c:ser>
        <c:axId val="97259520"/>
        <c:axId val="9726144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4"/>
            <c:marker>
              <c:symbol val="triangle"/>
              <c:size val="8"/>
            </c:marker>
          </c:dPt>
          <c:dPt>
            <c:idx val="44"/>
            <c:marker>
              <c:symbol val="triangle"/>
              <c:size val="8"/>
            </c:marker>
          </c:dPt>
          <c:dLbls>
            <c:dLbl>
              <c:idx val="14"/>
              <c:layout>
                <c:manualLayout>
                  <c:x val="-1.4814814814814815E-2"/>
                  <c:y val="-3.4858387799564301E-2"/>
                </c:manualLayout>
              </c:layout>
              <c:showVal val="1"/>
            </c:dLbl>
            <c:dLbl>
              <c:idx val="44"/>
              <c:layout>
                <c:manualLayout>
                  <c:x val="-4.5925925925925933E-2"/>
                  <c:y val="-3.050108932461874E-2"/>
                </c:manualLayout>
              </c:layout>
              <c:showVal val="1"/>
            </c:dLbl>
            <c:delete val="1"/>
          </c:dLbls>
          <c:xVal>
            <c:numRef>
              <c:f>'Peak data'!$D$3:$D$1677</c:f>
              <c:numCache>
                <c:formatCode>General</c:formatCode>
                <c:ptCount val="1661"/>
                <c:pt idx="0">
                  <c:v>48</c:v>
                </c:pt>
                <c:pt idx="1">
                  <c:v>50</c:v>
                </c:pt>
                <c:pt idx="2">
                  <c:v>61</c:v>
                </c:pt>
                <c:pt idx="3">
                  <c:v>243</c:v>
                </c:pt>
                <c:pt idx="4">
                  <c:v>404</c:v>
                </c:pt>
                <c:pt idx="5">
                  <c:v>564</c:v>
                </c:pt>
                <c:pt idx="6">
                  <c:v>724</c:v>
                </c:pt>
                <c:pt idx="7">
                  <c:v>885</c:v>
                </c:pt>
                <c:pt idx="8">
                  <c:v>1045</c:v>
                </c:pt>
                <c:pt idx="9">
                  <c:v>1208</c:v>
                </c:pt>
                <c:pt idx="10">
                  <c:v>1366</c:v>
                </c:pt>
                <c:pt idx="11">
                  <c:v>1528</c:v>
                </c:pt>
                <c:pt idx="12">
                  <c:v>1685</c:v>
                </c:pt>
                <c:pt idx="13">
                  <c:v>1854</c:v>
                </c:pt>
                <c:pt idx="14">
                  <c:v>2031</c:v>
                </c:pt>
                <c:pt idx="15">
                  <c:v>2183</c:v>
                </c:pt>
                <c:pt idx="16">
                  <c:v>2336</c:v>
                </c:pt>
                <c:pt idx="17">
                  <c:v>2487</c:v>
                </c:pt>
                <c:pt idx="18">
                  <c:v>2638</c:v>
                </c:pt>
                <c:pt idx="19">
                  <c:v>2793</c:v>
                </c:pt>
                <c:pt idx="20">
                  <c:v>2954</c:v>
                </c:pt>
                <c:pt idx="21">
                  <c:v>3108</c:v>
                </c:pt>
                <c:pt idx="22">
                  <c:v>3267</c:v>
                </c:pt>
                <c:pt idx="23">
                  <c:v>3426</c:v>
                </c:pt>
                <c:pt idx="24">
                  <c:v>3584</c:v>
                </c:pt>
                <c:pt idx="25">
                  <c:v>3743</c:v>
                </c:pt>
                <c:pt idx="26">
                  <c:v>3907</c:v>
                </c:pt>
                <c:pt idx="27">
                  <c:v>4064</c:v>
                </c:pt>
                <c:pt idx="28">
                  <c:v>4385</c:v>
                </c:pt>
                <c:pt idx="29">
                  <c:v>4545</c:v>
                </c:pt>
                <c:pt idx="30">
                  <c:v>4712</c:v>
                </c:pt>
                <c:pt idx="31">
                  <c:v>4867</c:v>
                </c:pt>
                <c:pt idx="32">
                  <c:v>5188</c:v>
                </c:pt>
                <c:pt idx="33">
                  <c:v>5335</c:v>
                </c:pt>
                <c:pt idx="34">
                  <c:v>5693</c:v>
                </c:pt>
                <c:pt idx="35">
                  <c:v>5827</c:v>
                </c:pt>
                <c:pt idx="36">
                  <c:v>5984</c:v>
                </c:pt>
                <c:pt idx="37">
                  <c:v>6143</c:v>
                </c:pt>
                <c:pt idx="38">
                  <c:v>6301</c:v>
                </c:pt>
                <c:pt idx="39">
                  <c:v>6456</c:v>
                </c:pt>
                <c:pt idx="40">
                  <c:v>6777</c:v>
                </c:pt>
                <c:pt idx="41">
                  <c:v>6961</c:v>
                </c:pt>
                <c:pt idx="42">
                  <c:v>7433</c:v>
                </c:pt>
                <c:pt idx="43">
                  <c:v>7740</c:v>
                </c:pt>
                <c:pt idx="44">
                  <c:v>7915</c:v>
                </c:pt>
              </c:numCache>
            </c:numRef>
          </c:xVal>
          <c:yVal>
            <c:numRef>
              <c:f>'Peak data'!$B$3:$B$1677</c:f>
              <c:numCache>
                <c:formatCode>General</c:formatCode>
                <c:ptCount val="1661"/>
                <c:pt idx="0">
                  <c:v>200.1</c:v>
                </c:pt>
                <c:pt idx="1">
                  <c:v>202</c:v>
                </c:pt>
                <c:pt idx="2">
                  <c:v>202.2</c:v>
                </c:pt>
                <c:pt idx="3">
                  <c:v>215.1</c:v>
                </c:pt>
                <c:pt idx="4">
                  <c:v>250.2</c:v>
                </c:pt>
                <c:pt idx="5">
                  <c:v>282.89999999999998</c:v>
                </c:pt>
                <c:pt idx="6">
                  <c:v>314.60000000000002</c:v>
                </c:pt>
                <c:pt idx="7">
                  <c:v>346.9</c:v>
                </c:pt>
                <c:pt idx="8">
                  <c:v>380.2</c:v>
                </c:pt>
                <c:pt idx="9">
                  <c:v>414.5</c:v>
                </c:pt>
                <c:pt idx="10">
                  <c:v>444.7</c:v>
                </c:pt>
                <c:pt idx="11">
                  <c:v>477.1</c:v>
                </c:pt>
                <c:pt idx="12">
                  <c:v>510.2</c:v>
                </c:pt>
                <c:pt idx="13">
                  <c:v>543.1</c:v>
                </c:pt>
                <c:pt idx="14">
                  <c:v>576.20000000000005</c:v>
                </c:pt>
                <c:pt idx="15">
                  <c:v>544.9</c:v>
                </c:pt>
                <c:pt idx="16">
                  <c:v>497.7</c:v>
                </c:pt>
                <c:pt idx="17">
                  <c:v>455.8</c:v>
                </c:pt>
                <c:pt idx="18">
                  <c:v>423.1</c:v>
                </c:pt>
                <c:pt idx="19">
                  <c:v>400.7</c:v>
                </c:pt>
                <c:pt idx="20">
                  <c:v>380.9</c:v>
                </c:pt>
                <c:pt idx="21">
                  <c:v>361.9</c:v>
                </c:pt>
                <c:pt idx="22">
                  <c:v>343.6</c:v>
                </c:pt>
                <c:pt idx="23">
                  <c:v>328.8</c:v>
                </c:pt>
                <c:pt idx="24">
                  <c:v>314.2</c:v>
                </c:pt>
                <c:pt idx="25">
                  <c:v>302.10000000000002</c:v>
                </c:pt>
                <c:pt idx="26">
                  <c:v>289.89999999999998</c:v>
                </c:pt>
                <c:pt idx="27">
                  <c:v>278.39999999999998</c:v>
                </c:pt>
                <c:pt idx="28">
                  <c:v>259.10000000000002</c:v>
                </c:pt>
                <c:pt idx="29">
                  <c:v>248.8</c:v>
                </c:pt>
                <c:pt idx="30">
                  <c:v>239.6</c:v>
                </c:pt>
                <c:pt idx="31">
                  <c:v>232.2</c:v>
                </c:pt>
                <c:pt idx="32">
                  <c:v>216.9</c:v>
                </c:pt>
                <c:pt idx="33">
                  <c:v>209</c:v>
                </c:pt>
                <c:pt idx="34">
                  <c:v>196</c:v>
                </c:pt>
                <c:pt idx="35">
                  <c:v>188</c:v>
                </c:pt>
                <c:pt idx="36">
                  <c:v>183</c:v>
                </c:pt>
                <c:pt idx="37">
                  <c:v>177</c:v>
                </c:pt>
                <c:pt idx="38">
                  <c:v>171.1</c:v>
                </c:pt>
                <c:pt idx="39">
                  <c:v>165.4</c:v>
                </c:pt>
                <c:pt idx="40">
                  <c:v>159</c:v>
                </c:pt>
                <c:pt idx="41">
                  <c:v>157.19999999999999</c:v>
                </c:pt>
                <c:pt idx="42">
                  <c:v>140.80000000000001</c:v>
                </c:pt>
                <c:pt idx="43">
                  <c:v>138.69999999999999</c:v>
                </c:pt>
                <c:pt idx="44">
                  <c:v>135</c:v>
                </c:pt>
              </c:numCache>
            </c:numRef>
          </c:yVal>
        </c:ser>
        <c:axId val="97304576"/>
        <c:axId val="97306112"/>
      </c:scatterChart>
      <c:valAx>
        <c:axId val="9725952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03"/>
              <c:y val="0.874388176968080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261440"/>
        <c:crosses val="autoZero"/>
        <c:crossBetween val="midCat"/>
      </c:valAx>
      <c:valAx>
        <c:axId val="972614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Horsepower / Torque (Lb Ft)/ Battery Voltage   </a:t>
                </a:r>
              </a:p>
            </c:rich>
          </c:tx>
          <c:layout>
            <c:manualLayout>
              <c:xMode val="edge"/>
              <c:yMode val="edge"/>
              <c:x val="1.8333041703120451E-3"/>
              <c:y val="9.7755991285403174E-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259520"/>
        <c:crosses val="autoZero"/>
        <c:crossBetween val="midCat"/>
      </c:valAx>
      <c:valAx>
        <c:axId val="97304576"/>
        <c:scaling>
          <c:orientation val="minMax"/>
        </c:scaling>
        <c:delete val="1"/>
        <c:axPos val="b"/>
        <c:numFmt formatCode="General" sourceLinked="1"/>
        <c:tickLblPos val="none"/>
        <c:crossAx val="97306112"/>
        <c:crosses val="autoZero"/>
        <c:crossBetween val="midCat"/>
      </c:valAx>
      <c:valAx>
        <c:axId val="9730611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30457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37223680373291"/>
          <c:y val="0.93313004992023008"/>
          <c:w val="0.70880011665208587"/>
          <c:h val="4.211397594908482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2"/>
            <c:marker>
              <c:symbol val="diamond"/>
              <c:size val="8"/>
            </c:marker>
          </c:dPt>
          <c:dPt>
            <c:idx val="14"/>
            <c:marker>
              <c:symbol val="diamond"/>
              <c:size val="8"/>
            </c:marker>
          </c:dPt>
          <c:dPt>
            <c:idx val="44"/>
            <c:marker>
              <c:symbol val="diamond"/>
              <c:size val="8"/>
            </c:marker>
          </c:dPt>
          <c:dLbls>
            <c:dLbl>
              <c:idx val="2"/>
              <c:layout>
                <c:manualLayout>
                  <c:x val="-8.8888888888888976E-3"/>
                  <c:y val="-3.4858387799564301E-2"/>
                </c:manualLayout>
              </c:layout>
              <c:showVal val="1"/>
            </c:dLbl>
            <c:dLbl>
              <c:idx val="14"/>
              <c:layout>
                <c:manualLayout>
                  <c:x val="-4.7407407407407454E-2"/>
                  <c:y val="5.2287581699346455E-2"/>
                </c:manualLayout>
              </c:layout>
              <c:showVal val="1"/>
            </c:dLbl>
            <c:dLbl>
              <c:idx val="44"/>
              <c:layout>
                <c:manualLayout>
                  <c:x val="-4.296296296296296E-2"/>
                  <c:y val="-3.267973856209154E-2"/>
                </c:manualLayout>
              </c:layout>
              <c:showVal val="1"/>
            </c:dLbl>
            <c:delete val="1"/>
          </c:dLbls>
          <c:xVal>
            <c:numRef>
              <c:f>'Peak data'!$D$3:$D$1123</c:f>
              <c:numCache>
                <c:formatCode>General</c:formatCode>
                <c:ptCount val="1107"/>
                <c:pt idx="0">
                  <c:v>48</c:v>
                </c:pt>
                <c:pt idx="1">
                  <c:v>50</c:v>
                </c:pt>
                <c:pt idx="2">
                  <c:v>61</c:v>
                </c:pt>
                <c:pt idx="3">
                  <c:v>243</c:v>
                </c:pt>
                <c:pt idx="4">
                  <c:v>404</c:v>
                </c:pt>
                <c:pt idx="5">
                  <c:v>564</c:v>
                </c:pt>
                <c:pt idx="6">
                  <c:v>724</c:v>
                </c:pt>
                <c:pt idx="7">
                  <c:v>885</c:v>
                </c:pt>
                <c:pt idx="8">
                  <c:v>1045</c:v>
                </c:pt>
                <c:pt idx="9">
                  <c:v>1208</c:v>
                </c:pt>
                <c:pt idx="10">
                  <c:v>1366</c:v>
                </c:pt>
                <c:pt idx="11">
                  <c:v>1528</c:v>
                </c:pt>
                <c:pt idx="12">
                  <c:v>1685</c:v>
                </c:pt>
                <c:pt idx="13">
                  <c:v>1854</c:v>
                </c:pt>
                <c:pt idx="14">
                  <c:v>2031</c:v>
                </c:pt>
                <c:pt idx="15">
                  <c:v>2183</c:v>
                </c:pt>
                <c:pt idx="16">
                  <c:v>2336</c:v>
                </c:pt>
                <c:pt idx="17">
                  <c:v>2487</c:v>
                </c:pt>
                <c:pt idx="18">
                  <c:v>2638</c:v>
                </c:pt>
                <c:pt idx="19">
                  <c:v>2793</c:v>
                </c:pt>
                <c:pt idx="20">
                  <c:v>2954</c:v>
                </c:pt>
                <c:pt idx="21">
                  <c:v>3108</c:v>
                </c:pt>
                <c:pt idx="22">
                  <c:v>3267</c:v>
                </c:pt>
                <c:pt idx="23">
                  <c:v>3426</c:v>
                </c:pt>
                <c:pt idx="24">
                  <c:v>3584</c:v>
                </c:pt>
                <c:pt idx="25">
                  <c:v>3743</c:v>
                </c:pt>
                <c:pt idx="26">
                  <c:v>3907</c:v>
                </c:pt>
                <c:pt idx="27">
                  <c:v>4064</c:v>
                </c:pt>
                <c:pt idx="28">
                  <c:v>4385</c:v>
                </c:pt>
                <c:pt idx="29">
                  <c:v>4545</c:v>
                </c:pt>
                <c:pt idx="30">
                  <c:v>4712</c:v>
                </c:pt>
                <c:pt idx="31">
                  <c:v>4867</c:v>
                </c:pt>
                <c:pt idx="32">
                  <c:v>5188</c:v>
                </c:pt>
                <c:pt idx="33">
                  <c:v>5335</c:v>
                </c:pt>
                <c:pt idx="34">
                  <c:v>5693</c:v>
                </c:pt>
                <c:pt idx="35">
                  <c:v>5827</c:v>
                </c:pt>
                <c:pt idx="36">
                  <c:v>5984</c:v>
                </c:pt>
                <c:pt idx="37">
                  <c:v>6143</c:v>
                </c:pt>
                <c:pt idx="38">
                  <c:v>6301</c:v>
                </c:pt>
                <c:pt idx="39">
                  <c:v>6456</c:v>
                </c:pt>
                <c:pt idx="40">
                  <c:v>6777</c:v>
                </c:pt>
                <c:pt idx="41">
                  <c:v>6961</c:v>
                </c:pt>
                <c:pt idx="42">
                  <c:v>7433</c:v>
                </c:pt>
                <c:pt idx="43">
                  <c:v>7740</c:v>
                </c:pt>
                <c:pt idx="44">
                  <c:v>7915</c:v>
                </c:pt>
              </c:numCache>
            </c:numRef>
          </c:xVal>
          <c:yVal>
            <c:numRef>
              <c:f>'Peak data'!$E$3:$E$1123</c:f>
              <c:numCache>
                <c:formatCode>General</c:formatCode>
                <c:ptCount val="1107"/>
                <c:pt idx="0">
                  <c:v>136.4</c:v>
                </c:pt>
                <c:pt idx="1">
                  <c:v>136.4</c:v>
                </c:pt>
                <c:pt idx="2">
                  <c:v>136.4</c:v>
                </c:pt>
                <c:pt idx="3">
                  <c:v>136.4</c:v>
                </c:pt>
                <c:pt idx="4">
                  <c:v>135.19999999999999</c:v>
                </c:pt>
                <c:pt idx="5">
                  <c:v>134</c:v>
                </c:pt>
                <c:pt idx="6">
                  <c:v>131.6</c:v>
                </c:pt>
                <c:pt idx="7">
                  <c:v>130.4</c:v>
                </c:pt>
                <c:pt idx="8">
                  <c:v>130.4</c:v>
                </c:pt>
                <c:pt idx="9">
                  <c:v>129.19999999999999</c:v>
                </c:pt>
                <c:pt idx="10">
                  <c:v>129.19999999999999</c:v>
                </c:pt>
                <c:pt idx="11">
                  <c:v>128</c:v>
                </c:pt>
                <c:pt idx="12">
                  <c:v>126.8</c:v>
                </c:pt>
                <c:pt idx="13">
                  <c:v>126.8</c:v>
                </c:pt>
                <c:pt idx="14">
                  <c:v>125.6</c:v>
                </c:pt>
                <c:pt idx="15">
                  <c:v>122</c:v>
                </c:pt>
                <c:pt idx="16">
                  <c:v>113.8</c:v>
                </c:pt>
                <c:pt idx="17">
                  <c:v>104.4</c:v>
                </c:pt>
                <c:pt idx="18">
                  <c:v>93.6</c:v>
                </c:pt>
                <c:pt idx="19">
                  <c:v>85.4</c:v>
                </c:pt>
                <c:pt idx="20">
                  <c:v>78.2</c:v>
                </c:pt>
                <c:pt idx="21">
                  <c:v>72.400000000000006</c:v>
                </c:pt>
                <c:pt idx="22">
                  <c:v>66.400000000000006</c:v>
                </c:pt>
                <c:pt idx="23">
                  <c:v>60.6</c:v>
                </c:pt>
                <c:pt idx="24">
                  <c:v>55.8</c:v>
                </c:pt>
                <c:pt idx="25">
                  <c:v>51</c:v>
                </c:pt>
                <c:pt idx="26">
                  <c:v>47.4</c:v>
                </c:pt>
                <c:pt idx="27">
                  <c:v>44</c:v>
                </c:pt>
                <c:pt idx="28">
                  <c:v>38</c:v>
                </c:pt>
                <c:pt idx="29">
                  <c:v>35.6</c:v>
                </c:pt>
                <c:pt idx="30">
                  <c:v>33.200000000000003</c:v>
                </c:pt>
                <c:pt idx="31">
                  <c:v>31</c:v>
                </c:pt>
                <c:pt idx="32">
                  <c:v>27.4</c:v>
                </c:pt>
                <c:pt idx="33">
                  <c:v>25</c:v>
                </c:pt>
                <c:pt idx="34">
                  <c:v>21.4</c:v>
                </c:pt>
                <c:pt idx="35">
                  <c:v>20.2</c:v>
                </c:pt>
                <c:pt idx="36">
                  <c:v>19</c:v>
                </c:pt>
                <c:pt idx="37">
                  <c:v>17.8</c:v>
                </c:pt>
                <c:pt idx="38">
                  <c:v>16.600000000000001</c:v>
                </c:pt>
                <c:pt idx="39">
                  <c:v>15.6</c:v>
                </c:pt>
                <c:pt idx="40">
                  <c:v>14.4</c:v>
                </c:pt>
                <c:pt idx="41">
                  <c:v>13.2</c:v>
                </c:pt>
                <c:pt idx="42">
                  <c:v>12</c:v>
                </c:pt>
                <c:pt idx="43">
                  <c:v>10.8</c:v>
                </c:pt>
                <c:pt idx="44">
                  <c:v>9.6</c:v>
                </c:pt>
              </c:numCache>
            </c:numRef>
          </c:yVal>
        </c:ser>
        <c:axId val="100871552"/>
        <c:axId val="100918784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5"/>
            <c:marker>
              <c:symbol val="circle"/>
              <c:size val="8"/>
            </c:marker>
          </c:dPt>
          <c:dPt>
            <c:idx val="44"/>
            <c:marker>
              <c:symbol val="circle"/>
              <c:size val="8"/>
            </c:marker>
          </c:dPt>
          <c:dLbls>
            <c:dLbl>
              <c:idx val="15"/>
              <c:layout>
                <c:manualLayout>
                  <c:x val="-3.1111111111111138E-2"/>
                  <c:y val="-2.6143790849673228E-2"/>
                </c:manualLayout>
              </c:layout>
              <c:showVal val="1"/>
            </c:dLbl>
            <c:dLbl>
              <c:idx val="44"/>
              <c:layout>
                <c:manualLayout>
                  <c:x val="-6.0740740740740776E-2"/>
                  <c:y val="1.7429193899782151E-2"/>
                </c:manualLayout>
              </c:layout>
              <c:showVal val="1"/>
            </c:dLbl>
            <c:delete val="1"/>
          </c:dLbls>
          <c:xVal>
            <c:numRef>
              <c:f>'Peak data'!$D$3:$D$1123</c:f>
              <c:numCache>
                <c:formatCode>General</c:formatCode>
                <c:ptCount val="1107"/>
                <c:pt idx="0">
                  <c:v>48</c:v>
                </c:pt>
                <c:pt idx="1">
                  <c:v>50</c:v>
                </c:pt>
                <c:pt idx="2">
                  <c:v>61</c:v>
                </c:pt>
                <c:pt idx="3">
                  <c:v>243</c:v>
                </c:pt>
                <c:pt idx="4">
                  <c:v>404</c:v>
                </c:pt>
                <c:pt idx="5">
                  <c:v>564</c:v>
                </c:pt>
                <c:pt idx="6">
                  <c:v>724</c:v>
                </c:pt>
                <c:pt idx="7">
                  <c:v>885</c:v>
                </c:pt>
                <c:pt idx="8">
                  <c:v>1045</c:v>
                </c:pt>
                <c:pt idx="9">
                  <c:v>1208</c:v>
                </c:pt>
                <c:pt idx="10">
                  <c:v>1366</c:v>
                </c:pt>
                <c:pt idx="11">
                  <c:v>1528</c:v>
                </c:pt>
                <c:pt idx="12">
                  <c:v>1685</c:v>
                </c:pt>
                <c:pt idx="13">
                  <c:v>1854</c:v>
                </c:pt>
                <c:pt idx="14">
                  <c:v>2031</c:v>
                </c:pt>
                <c:pt idx="15">
                  <c:v>2183</c:v>
                </c:pt>
                <c:pt idx="16">
                  <c:v>2336</c:v>
                </c:pt>
                <c:pt idx="17">
                  <c:v>2487</c:v>
                </c:pt>
                <c:pt idx="18">
                  <c:v>2638</c:v>
                </c:pt>
                <c:pt idx="19">
                  <c:v>2793</c:v>
                </c:pt>
                <c:pt idx="20">
                  <c:v>2954</c:v>
                </c:pt>
                <c:pt idx="21">
                  <c:v>3108</c:v>
                </c:pt>
                <c:pt idx="22">
                  <c:v>3267</c:v>
                </c:pt>
                <c:pt idx="23">
                  <c:v>3426</c:v>
                </c:pt>
                <c:pt idx="24">
                  <c:v>3584</c:v>
                </c:pt>
                <c:pt idx="25">
                  <c:v>3743</c:v>
                </c:pt>
                <c:pt idx="26">
                  <c:v>3907</c:v>
                </c:pt>
                <c:pt idx="27">
                  <c:v>4064</c:v>
                </c:pt>
                <c:pt idx="28">
                  <c:v>4385</c:v>
                </c:pt>
                <c:pt idx="29">
                  <c:v>4545</c:v>
                </c:pt>
                <c:pt idx="30">
                  <c:v>4712</c:v>
                </c:pt>
                <c:pt idx="31">
                  <c:v>4867</c:v>
                </c:pt>
                <c:pt idx="32">
                  <c:v>5188</c:v>
                </c:pt>
                <c:pt idx="33">
                  <c:v>5335</c:v>
                </c:pt>
                <c:pt idx="34">
                  <c:v>5693</c:v>
                </c:pt>
                <c:pt idx="35">
                  <c:v>5827</c:v>
                </c:pt>
                <c:pt idx="36">
                  <c:v>5984</c:v>
                </c:pt>
                <c:pt idx="37">
                  <c:v>6143</c:v>
                </c:pt>
                <c:pt idx="38">
                  <c:v>6301</c:v>
                </c:pt>
                <c:pt idx="39">
                  <c:v>6456</c:v>
                </c:pt>
                <c:pt idx="40">
                  <c:v>6777</c:v>
                </c:pt>
                <c:pt idx="41">
                  <c:v>6961</c:v>
                </c:pt>
                <c:pt idx="42">
                  <c:v>7433</c:v>
                </c:pt>
                <c:pt idx="43">
                  <c:v>7740</c:v>
                </c:pt>
                <c:pt idx="44">
                  <c:v>7915</c:v>
                </c:pt>
              </c:numCache>
            </c:numRef>
          </c:xVal>
          <c:yVal>
            <c:numRef>
              <c:f>'Peak data'!$F$3:$F$1123</c:f>
              <c:numCache>
                <c:formatCode>0.00</c:formatCode>
                <c:ptCount val="1107"/>
                <c:pt idx="0">
                  <c:v>0.68867150520668985</c:v>
                </c:pt>
                <c:pt idx="1">
                  <c:v>0.71736615125696856</c:v>
                </c:pt>
                <c:pt idx="2">
                  <c:v>0.87518670453350156</c:v>
                </c:pt>
                <c:pt idx="3">
                  <c:v>3.4863994951088677</c:v>
                </c:pt>
                <c:pt idx="4">
                  <c:v>5.7453244977385083</c:v>
                </c:pt>
                <c:pt idx="5">
                  <c:v>7.9495108867150517</c:v>
                </c:pt>
                <c:pt idx="6">
                  <c:v>10.021920690017881</c:v>
                </c:pt>
                <c:pt idx="7">
                  <c:v>12.138845061533607</c:v>
                </c:pt>
                <c:pt idx="8">
                  <c:v>14.333438518986011</c:v>
                </c:pt>
                <c:pt idx="9">
                  <c:v>16.416703481645101</c:v>
                </c:pt>
                <c:pt idx="10">
                  <c:v>18.563921321131797</c:v>
                </c:pt>
                <c:pt idx="11">
                  <c:v>20.572630693173451</c:v>
                </c:pt>
                <c:pt idx="12">
                  <c:v>22.473756179657094</c:v>
                </c:pt>
                <c:pt idx="13">
                  <c:v>24.727800568002522</c:v>
                </c:pt>
                <c:pt idx="14">
                  <c:v>26.83218680971915</c:v>
                </c:pt>
                <c:pt idx="15">
                  <c:v>28.013674134848007</c:v>
                </c:pt>
                <c:pt idx="16">
                  <c:v>27.96221731355843</c:v>
                </c:pt>
                <c:pt idx="17">
                  <c:v>27.310697380877251</c:v>
                </c:pt>
                <c:pt idx="18">
                  <c:v>25.972104764910064</c:v>
                </c:pt>
                <c:pt idx="19">
                  <c:v>25.089113284947935</c:v>
                </c:pt>
                <c:pt idx="20">
                  <c:v>24.298180288208691</c:v>
                </c:pt>
                <c:pt idx="21">
                  <c:v>23.668791416850741</c:v>
                </c:pt>
                <c:pt idx="22">
                  <c:v>22.817797412432945</c:v>
                </c:pt>
                <c:pt idx="23">
                  <c:v>21.838182391921741</c:v>
                </c:pt>
                <c:pt idx="24">
                  <c:v>21.035784159040706</c:v>
                </c:pt>
                <c:pt idx="25">
                  <c:v>20.079204796465763</c:v>
                </c:pt>
                <c:pt idx="26">
                  <c:v>19.479520353423791</c:v>
                </c:pt>
                <c:pt idx="27">
                  <c:v>18.808877669085938</c:v>
                </c:pt>
                <c:pt idx="28">
                  <c:v>17.52708530556432</c:v>
                </c:pt>
                <c:pt idx="29">
                  <c:v>17.019248974439886</c:v>
                </c:pt>
                <c:pt idx="30">
                  <c:v>16.455075207741668</c:v>
                </c:pt>
                <c:pt idx="31">
                  <c:v>15.870095718943936</c:v>
                </c:pt>
                <c:pt idx="32">
                  <c:v>14.952266750815188</c:v>
                </c:pt>
                <c:pt idx="33">
                  <c:v>14.029136425791522</c:v>
                </c:pt>
                <c:pt idx="34">
                  <c:v>12.814789102766383</c:v>
                </c:pt>
                <c:pt idx="35">
                  <c:v>12.380919322604397</c:v>
                </c:pt>
                <c:pt idx="36">
                  <c:v>11.959187966761334</c:v>
                </c:pt>
                <c:pt idx="37">
                  <c:v>11.501567266224887</c:v>
                </c:pt>
                <c:pt idx="38">
                  <c:v>11.002061638792469</c:v>
                </c:pt>
                <c:pt idx="39">
                  <c:v>10.593625749447774</c:v>
                </c:pt>
                <c:pt idx="40">
                  <c:v>10.264941621962764</c:v>
                </c:pt>
                <c:pt idx="41">
                  <c:v>9.6650047333543707</c:v>
                </c:pt>
                <c:pt idx="42">
                  <c:v>9.3821394761754497</c:v>
                </c:pt>
                <c:pt idx="43">
                  <c:v>8.7926790785736824</c:v>
                </c:pt>
                <c:pt idx="44">
                  <c:v>7.9924266330072582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3"/>
            <c:marker>
              <c:symbol val="square"/>
              <c:size val="8"/>
            </c:marker>
          </c:dPt>
          <c:dPt>
            <c:idx val="27"/>
            <c:marker>
              <c:symbol val="square"/>
              <c:size val="8"/>
            </c:marker>
          </c:dPt>
          <c:dPt>
            <c:idx val="44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8.8888888888888976E-3"/>
                  <c:y val="-3.9215686274509803E-2"/>
                </c:manualLayout>
              </c:layout>
              <c:showVal val="1"/>
            </c:dLbl>
            <c:dLbl>
              <c:idx val="13"/>
              <c:layout>
                <c:manualLayout>
                  <c:x val="-4.4444444444444488E-2"/>
                  <c:y val="-3.70370370370370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71.8</a:t>
                    </a:r>
                  </a:p>
                </c:rich>
              </c:tx>
              <c:showVal val="1"/>
            </c:dLbl>
            <c:dLbl>
              <c:idx val="27"/>
              <c:layout>
                <c:manualLayout>
                  <c:x val="-1.185185185185186E-2"/>
                  <c:y val="-2.83224400871459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76.2</a:t>
                    </a:r>
                  </a:p>
                </c:rich>
              </c:tx>
              <c:showVal val="1"/>
            </c:dLbl>
            <c:dLbl>
              <c:idx val="44"/>
              <c:layout>
                <c:manualLayout>
                  <c:x val="-6.0740740740740776E-2"/>
                  <c:y val="-3.2679738562091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73.9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data'!$D$3:$D$47</c:f>
              <c:numCache>
                <c:formatCode>General</c:formatCode>
                <c:ptCount val="45"/>
                <c:pt idx="0">
                  <c:v>48</c:v>
                </c:pt>
                <c:pt idx="1">
                  <c:v>50</c:v>
                </c:pt>
                <c:pt idx="2">
                  <c:v>61</c:v>
                </c:pt>
                <c:pt idx="3">
                  <c:v>243</c:v>
                </c:pt>
                <c:pt idx="4">
                  <c:v>404</c:v>
                </c:pt>
                <c:pt idx="5">
                  <c:v>564</c:v>
                </c:pt>
                <c:pt idx="6">
                  <c:v>724</c:v>
                </c:pt>
                <c:pt idx="7">
                  <c:v>885</c:v>
                </c:pt>
                <c:pt idx="8">
                  <c:v>1045</c:v>
                </c:pt>
                <c:pt idx="9">
                  <c:v>1208</c:v>
                </c:pt>
                <c:pt idx="10">
                  <c:v>1366</c:v>
                </c:pt>
                <c:pt idx="11">
                  <c:v>1528</c:v>
                </c:pt>
                <c:pt idx="12">
                  <c:v>1685</c:v>
                </c:pt>
                <c:pt idx="13">
                  <c:v>1854</c:v>
                </c:pt>
                <c:pt idx="14">
                  <c:v>2031</c:v>
                </c:pt>
                <c:pt idx="15">
                  <c:v>2183</c:v>
                </c:pt>
                <c:pt idx="16">
                  <c:v>2336</c:v>
                </c:pt>
                <c:pt idx="17">
                  <c:v>2487</c:v>
                </c:pt>
                <c:pt idx="18">
                  <c:v>2638</c:v>
                </c:pt>
                <c:pt idx="19">
                  <c:v>2793</c:v>
                </c:pt>
                <c:pt idx="20">
                  <c:v>2954</c:v>
                </c:pt>
                <c:pt idx="21">
                  <c:v>3108</c:v>
                </c:pt>
                <c:pt idx="22">
                  <c:v>3267</c:v>
                </c:pt>
                <c:pt idx="23">
                  <c:v>3426</c:v>
                </c:pt>
                <c:pt idx="24">
                  <c:v>3584</c:v>
                </c:pt>
                <c:pt idx="25">
                  <c:v>3743</c:v>
                </c:pt>
                <c:pt idx="26">
                  <c:v>3907</c:v>
                </c:pt>
                <c:pt idx="27">
                  <c:v>4064</c:v>
                </c:pt>
                <c:pt idx="28">
                  <c:v>4385</c:v>
                </c:pt>
                <c:pt idx="29">
                  <c:v>4545</c:v>
                </c:pt>
                <c:pt idx="30">
                  <c:v>4712</c:v>
                </c:pt>
                <c:pt idx="31">
                  <c:v>4867</c:v>
                </c:pt>
                <c:pt idx="32">
                  <c:v>5188</c:v>
                </c:pt>
                <c:pt idx="33">
                  <c:v>5335</c:v>
                </c:pt>
                <c:pt idx="34">
                  <c:v>5693</c:v>
                </c:pt>
                <c:pt idx="35">
                  <c:v>5827</c:v>
                </c:pt>
                <c:pt idx="36">
                  <c:v>5984</c:v>
                </c:pt>
                <c:pt idx="37">
                  <c:v>6143</c:v>
                </c:pt>
                <c:pt idx="38">
                  <c:v>6301</c:v>
                </c:pt>
                <c:pt idx="39">
                  <c:v>6456</c:v>
                </c:pt>
                <c:pt idx="40">
                  <c:v>6777</c:v>
                </c:pt>
                <c:pt idx="41">
                  <c:v>6961</c:v>
                </c:pt>
                <c:pt idx="42">
                  <c:v>7433</c:v>
                </c:pt>
                <c:pt idx="43">
                  <c:v>7740</c:v>
                </c:pt>
                <c:pt idx="44">
                  <c:v>7915</c:v>
                </c:pt>
              </c:numCache>
            </c:numRef>
          </c:xVal>
          <c:yVal>
            <c:numRef>
              <c:f>'Peak data'!$A$3:$A$47</c:f>
              <c:numCache>
                <c:formatCode>General</c:formatCode>
                <c:ptCount val="45"/>
                <c:pt idx="0">
                  <c:v>75.25</c:v>
                </c:pt>
                <c:pt idx="1">
                  <c:v>75.40625</c:v>
                </c:pt>
                <c:pt idx="2">
                  <c:v>75.25</c:v>
                </c:pt>
                <c:pt idx="3">
                  <c:v>74.953125</c:v>
                </c:pt>
                <c:pt idx="4">
                  <c:v>74.65625</c:v>
                </c:pt>
                <c:pt idx="5">
                  <c:v>74.203125</c:v>
                </c:pt>
                <c:pt idx="6">
                  <c:v>74.046875</c:v>
                </c:pt>
                <c:pt idx="7">
                  <c:v>73.90625</c:v>
                </c:pt>
                <c:pt idx="8">
                  <c:v>73.75</c:v>
                </c:pt>
                <c:pt idx="9">
                  <c:v>73.15625</c:v>
                </c:pt>
                <c:pt idx="10">
                  <c:v>72.703125</c:v>
                </c:pt>
                <c:pt idx="11">
                  <c:v>72.40625</c:v>
                </c:pt>
                <c:pt idx="12">
                  <c:v>72.25</c:v>
                </c:pt>
                <c:pt idx="13">
                  <c:v>71.796875</c:v>
                </c:pt>
                <c:pt idx="14">
                  <c:v>73.15625</c:v>
                </c:pt>
                <c:pt idx="15">
                  <c:v>74.046875</c:v>
                </c:pt>
                <c:pt idx="16">
                  <c:v>74.34375</c:v>
                </c:pt>
                <c:pt idx="17">
                  <c:v>74.34375</c:v>
                </c:pt>
                <c:pt idx="18">
                  <c:v>75.25</c:v>
                </c:pt>
                <c:pt idx="19">
                  <c:v>75.09375</c:v>
                </c:pt>
                <c:pt idx="20">
                  <c:v>75.25</c:v>
                </c:pt>
                <c:pt idx="21">
                  <c:v>75.546875</c:v>
                </c:pt>
                <c:pt idx="22">
                  <c:v>75.84375</c:v>
                </c:pt>
                <c:pt idx="23">
                  <c:v>75.703125</c:v>
                </c:pt>
                <c:pt idx="24">
                  <c:v>75.703125</c:v>
                </c:pt>
                <c:pt idx="25">
                  <c:v>75.84375</c:v>
                </c:pt>
                <c:pt idx="26">
                  <c:v>76.15625</c:v>
                </c:pt>
                <c:pt idx="27">
                  <c:v>76.15625</c:v>
                </c:pt>
                <c:pt idx="28">
                  <c:v>76.15625</c:v>
                </c:pt>
                <c:pt idx="29">
                  <c:v>76</c:v>
                </c:pt>
                <c:pt idx="30">
                  <c:v>76.59375</c:v>
                </c:pt>
                <c:pt idx="31">
                  <c:v>76.75</c:v>
                </c:pt>
                <c:pt idx="32">
                  <c:v>75.546875</c:v>
                </c:pt>
                <c:pt idx="33">
                  <c:v>74.65625</c:v>
                </c:pt>
                <c:pt idx="34">
                  <c:v>75.84375</c:v>
                </c:pt>
                <c:pt idx="35">
                  <c:v>75.09375</c:v>
                </c:pt>
                <c:pt idx="36">
                  <c:v>76.296875</c:v>
                </c:pt>
                <c:pt idx="37">
                  <c:v>75.703125</c:v>
                </c:pt>
                <c:pt idx="38">
                  <c:v>74.953125</c:v>
                </c:pt>
                <c:pt idx="39">
                  <c:v>74.796875</c:v>
                </c:pt>
                <c:pt idx="40">
                  <c:v>76.15625</c:v>
                </c:pt>
                <c:pt idx="41">
                  <c:v>76</c:v>
                </c:pt>
                <c:pt idx="42">
                  <c:v>75.546875</c:v>
                </c:pt>
                <c:pt idx="43">
                  <c:v>74.34375</c:v>
                </c:pt>
                <c:pt idx="44">
                  <c:v>73.90625</c:v>
                </c:pt>
              </c:numCache>
            </c:numRef>
          </c:yVal>
        </c:ser>
        <c:axId val="100871552"/>
        <c:axId val="10091878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4"/>
            <c:marker>
              <c:symbol val="triangle"/>
              <c:size val="8"/>
            </c:marker>
          </c:dPt>
          <c:dPt>
            <c:idx val="44"/>
            <c:marker>
              <c:symbol val="triangle"/>
              <c:size val="8"/>
            </c:marker>
          </c:dPt>
          <c:dLbls>
            <c:dLbl>
              <c:idx val="14"/>
              <c:layout>
                <c:manualLayout>
                  <c:x val="-4.5925925925925933E-2"/>
                  <c:y val="-3.4858387799564301E-2"/>
                </c:manualLayout>
              </c:layout>
              <c:showVal val="1"/>
            </c:dLbl>
            <c:dLbl>
              <c:idx val="44"/>
              <c:layout>
                <c:manualLayout>
                  <c:x val="-5.7777777777777782E-2"/>
                  <c:y val="-3.267973856209154E-2"/>
                </c:manualLayout>
              </c:layout>
              <c:showVal val="1"/>
            </c:dLbl>
            <c:delete val="1"/>
          </c:dLbls>
          <c:xVal>
            <c:numRef>
              <c:f>'Peak data'!$D$3:$D$1123</c:f>
              <c:numCache>
                <c:formatCode>General</c:formatCode>
                <c:ptCount val="1107"/>
                <c:pt idx="0">
                  <c:v>48</c:v>
                </c:pt>
                <c:pt idx="1">
                  <c:v>50</c:v>
                </c:pt>
                <c:pt idx="2">
                  <c:v>61</c:v>
                </c:pt>
                <c:pt idx="3">
                  <c:v>243</c:v>
                </c:pt>
                <c:pt idx="4">
                  <c:v>404</c:v>
                </c:pt>
                <c:pt idx="5">
                  <c:v>564</c:v>
                </c:pt>
                <c:pt idx="6">
                  <c:v>724</c:v>
                </c:pt>
                <c:pt idx="7">
                  <c:v>885</c:v>
                </c:pt>
                <c:pt idx="8">
                  <c:v>1045</c:v>
                </c:pt>
                <c:pt idx="9">
                  <c:v>1208</c:v>
                </c:pt>
                <c:pt idx="10">
                  <c:v>1366</c:v>
                </c:pt>
                <c:pt idx="11">
                  <c:v>1528</c:v>
                </c:pt>
                <c:pt idx="12">
                  <c:v>1685</c:v>
                </c:pt>
                <c:pt idx="13">
                  <c:v>1854</c:v>
                </c:pt>
                <c:pt idx="14">
                  <c:v>2031</c:v>
                </c:pt>
                <c:pt idx="15">
                  <c:v>2183</c:v>
                </c:pt>
                <c:pt idx="16">
                  <c:v>2336</c:v>
                </c:pt>
                <c:pt idx="17">
                  <c:v>2487</c:v>
                </c:pt>
                <c:pt idx="18">
                  <c:v>2638</c:v>
                </c:pt>
                <c:pt idx="19">
                  <c:v>2793</c:v>
                </c:pt>
                <c:pt idx="20">
                  <c:v>2954</c:v>
                </c:pt>
                <c:pt idx="21">
                  <c:v>3108</c:v>
                </c:pt>
                <c:pt idx="22">
                  <c:v>3267</c:v>
                </c:pt>
                <c:pt idx="23">
                  <c:v>3426</c:v>
                </c:pt>
                <c:pt idx="24">
                  <c:v>3584</c:v>
                </c:pt>
                <c:pt idx="25">
                  <c:v>3743</c:v>
                </c:pt>
                <c:pt idx="26">
                  <c:v>3907</c:v>
                </c:pt>
                <c:pt idx="27">
                  <c:v>4064</c:v>
                </c:pt>
                <c:pt idx="28">
                  <c:v>4385</c:v>
                </c:pt>
                <c:pt idx="29">
                  <c:v>4545</c:v>
                </c:pt>
                <c:pt idx="30">
                  <c:v>4712</c:v>
                </c:pt>
                <c:pt idx="31">
                  <c:v>4867</c:v>
                </c:pt>
                <c:pt idx="32">
                  <c:v>5188</c:v>
                </c:pt>
                <c:pt idx="33">
                  <c:v>5335</c:v>
                </c:pt>
                <c:pt idx="34">
                  <c:v>5693</c:v>
                </c:pt>
                <c:pt idx="35">
                  <c:v>5827</c:v>
                </c:pt>
                <c:pt idx="36">
                  <c:v>5984</c:v>
                </c:pt>
                <c:pt idx="37">
                  <c:v>6143</c:v>
                </c:pt>
                <c:pt idx="38">
                  <c:v>6301</c:v>
                </c:pt>
                <c:pt idx="39">
                  <c:v>6456</c:v>
                </c:pt>
                <c:pt idx="40">
                  <c:v>6777</c:v>
                </c:pt>
                <c:pt idx="41">
                  <c:v>6961</c:v>
                </c:pt>
                <c:pt idx="42">
                  <c:v>7433</c:v>
                </c:pt>
                <c:pt idx="43">
                  <c:v>7740</c:v>
                </c:pt>
                <c:pt idx="44">
                  <c:v>7915</c:v>
                </c:pt>
              </c:numCache>
            </c:numRef>
          </c:xVal>
          <c:yVal>
            <c:numRef>
              <c:f>'Peak data'!$B$3:$B$242</c:f>
              <c:numCache>
                <c:formatCode>General</c:formatCode>
                <c:ptCount val="226"/>
                <c:pt idx="0">
                  <c:v>200.1</c:v>
                </c:pt>
                <c:pt idx="1">
                  <c:v>202</c:v>
                </c:pt>
                <c:pt idx="2">
                  <c:v>202.2</c:v>
                </c:pt>
                <c:pt idx="3">
                  <c:v>215.1</c:v>
                </c:pt>
                <c:pt idx="4">
                  <c:v>250.2</c:v>
                </c:pt>
                <c:pt idx="5">
                  <c:v>282.89999999999998</c:v>
                </c:pt>
                <c:pt idx="6">
                  <c:v>314.60000000000002</c:v>
                </c:pt>
                <c:pt idx="7">
                  <c:v>346.9</c:v>
                </c:pt>
                <c:pt idx="8">
                  <c:v>380.2</c:v>
                </c:pt>
                <c:pt idx="9">
                  <c:v>414.5</c:v>
                </c:pt>
                <c:pt idx="10">
                  <c:v>444.7</c:v>
                </c:pt>
                <c:pt idx="11">
                  <c:v>477.1</c:v>
                </c:pt>
                <c:pt idx="12">
                  <c:v>510.2</c:v>
                </c:pt>
                <c:pt idx="13">
                  <c:v>543.1</c:v>
                </c:pt>
                <c:pt idx="14">
                  <c:v>576.20000000000005</c:v>
                </c:pt>
                <c:pt idx="15">
                  <c:v>544.9</c:v>
                </c:pt>
                <c:pt idx="16">
                  <c:v>497.7</c:v>
                </c:pt>
                <c:pt idx="17">
                  <c:v>455.8</c:v>
                </c:pt>
                <c:pt idx="18">
                  <c:v>423.1</c:v>
                </c:pt>
                <c:pt idx="19">
                  <c:v>400.7</c:v>
                </c:pt>
                <c:pt idx="20">
                  <c:v>380.9</c:v>
                </c:pt>
                <c:pt idx="21">
                  <c:v>361.9</c:v>
                </c:pt>
                <c:pt idx="22">
                  <c:v>343.6</c:v>
                </c:pt>
                <c:pt idx="23">
                  <c:v>328.8</c:v>
                </c:pt>
                <c:pt idx="24">
                  <c:v>314.2</c:v>
                </c:pt>
                <c:pt idx="25">
                  <c:v>302.10000000000002</c:v>
                </c:pt>
                <c:pt idx="26">
                  <c:v>289.89999999999998</c:v>
                </c:pt>
                <c:pt idx="27">
                  <c:v>278.39999999999998</c:v>
                </c:pt>
                <c:pt idx="28">
                  <c:v>259.10000000000002</c:v>
                </c:pt>
                <c:pt idx="29">
                  <c:v>248.8</c:v>
                </c:pt>
                <c:pt idx="30">
                  <c:v>239.6</c:v>
                </c:pt>
                <c:pt idx="31">
                  <c:v>232.2</c:v>
                </c:pt>
                <c:pt idx="32">
                  <c:v>216.9</c:v>
                </c:pt>
                <c:pt idx="33">
                  <c:v>209</c:v>
                </c:pt>
                <c:pt idx="34">
                  <c:v>196</c:v>
                </c:pt>
                <c:pt idx="35">
                  <c:v>188</c:v>
                </c:pt>
                <c:pt idx="36">
                  <c:v>183</c:v>
                </c:pt>
                <c:pt idx="37">
                  <c:v>177</c:v>
                </c:pt>
                <c:pt idx="38">
                  <c:v>171.1</c:v>
                </c:pt>
                <c:pt idx="39">
                  <c:v>165.4</c:v>
                </c:pt>
                <c:pt idx="40">
                  <c:v>159</c:v>
                </c:pt>
                <c:pt idx="41">
                  <c:v>157.19999999999999</c:v>
                </c:pt>
                <c:pt idx="42">
                  <c:v>140.80000000000001</c:v>
                </c:pt>
                <c:pt idx="43">
                  <c:v>138.69999999999999</c:v>
                </c:pt>
                <c:pt idx="44">
                  <c:v>135</c:v>
                </c:pt>
              </c:numCache>
            </c:numRef>
          </c:yVal>
        </c:ser>
        <c:axId val="100920704"/>
        <c:axId val="100930688"/>
      </c:scatterChart>
      <c:valAx>
        <c:axId val="100871552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918784"/>
        <c:crosses val="autoZero"/>
        <c:crossBetween val="midCat"/>
      </c:valAx>
      <c:valAx>
        <c:axId val="1009187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1.8333041703120451E-3"/>
              <c:y val="0.1542612320518760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71552"/>
        <c:crosses val="autoZero"/>
        <c:crossBetween val="midCat"/>
      </c:valAx>
      <c:valAx>
        <c:axId val="100920704"/>
        <c:scaling>
          <c:orientation val="minMax"/>
        </c:scaling>
        <c:delete val="1"/>
        <c:axPos val="b"/>
        <c:numFmt formatCode="General" sourceLinked="1"/>
        <c:tickLblPos val="none"/>
        <c:crossAx val="100930688"/>
        <c:crosses val="autoZero"/>
        <c:crossBetween val="midCat"/>
      </c:valAx>
      <c:valAx>
        <c:axId val="10093068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92070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28166812481773"/>
          <c:y val="0.94402329610759483"/>
          <c:w val="0.66832009332166853"/>
          <c:h val="4.211397594908482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61721784776903"/>
          <c:y val="0.17293071209236108"/>
          <c:w val="0.79134295227524976"/>
          <c:h val="0.655791190864605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75</c:v>
                </c:pt>
                <c:pt idx="1">
                  <c:v>81</c:v>
                </c:pt>
                <c:pt idx="2">
                  <c:v>82</c:v>
                </c:pt>
                <c:pt idx="3">
                  <c:v>82</c:v>
                </c:pt>
                <c:pt idx="4">
                  <c:v>86</c:v>
                </c:pt>
                <c:pt idx="5">
                  <c:v>91</c:v>
                </c:pt>
                <c:pt idx="6">
                  <c:v>89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12.7</c:v>
                </c:pt>
                <c:pt idx="1">
                  <c:v>26.3</c:v>
                </c:pt>
                <c:pt idx="2">
                  <c:v>72</c:v>
                </c:pt>
                <c:pt idx="3">
                  <c:v>116</c:v>
                </c:pt>
                <c:pt idx="4">
                  <c:v>145</c:v>
                </c:pt>
                <c:pt idx="5">
                  <c:v>162</c:v>
                </c:pt>
                <c:pt idx="6">
                  <c:v>140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79</c:v>
                </c:pt>
                <c:pt idx="1">
                  <c:v>82</c:v>
                </c:pt>
                <c:pt idx="2">
                  <c:v>96</c:v>
                </c:pt>
                <c:pt idx="3">
                  <c:v>118</c:v>
                </c:pt>
                <c:pt idx="4">
                  <c:v>135</c:v>
                </c:pt>
                <c:pt idx="5">
                  <c:v>148</c:v>
                </c:pt>
                <c:pt idx="6">
                  <c:v>121</c:v>
                </c:pt>
              </c:numCache>
            </c:numRef>
          </c:yVal>
        </c:ser>
        <c:axId val="101660544"/>
        <c:axId val="10179788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7.9650000000000007</c:v>
                </c:pt>
                <c:pt idx="1">
                  <c:v>7.9650000000000007</c:v>
                </c:pt>
                <c:pt idx="2">
                  <c:v>10.620000000000001</c:v>
                </c:pt>
                <c:pt idx="3">
                  <c:v>9.7349999999999994</c:v>
                </c:pt>
                <c:pt idx="4">
                  <c:v>9.1450000000000014</c:v>
                </c:pt>
                <c:pt idx="5">
                  <c:v>7.9650000000000007</c:v>
                </c:pt>
                <c:pt idx="6">
                  <c:v>7.08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1.5165651180502668</c:v>
                </c:pt>
                <c:pt idx="1">
                  <c:v>3.0331302361005337</c:v>
                </c:pt>
                <c:pt idx="2">
                  <c:v>6.0662604722010673</c:v>
                </c:pt>
                <c:pt idx="3">
                  <c:v>7.4143183549124148</c:v>
                </c:pt>
                <c:pt idx="4">
                  <c:v>8.7062071591774579</c:v>
                </c:pt>
                <c:pt idx="5">
                  <c:v>9.0993907083016001</c:v>
                </c:pt>
                <c:pt idx="6">
                  <c:v>9.4364051789794363</c:v>
                </c:pt>
              </c:numCache>
            </c:numRef>
          </c:yVal>
        </c:ser>
        <c:axId val="101800960"/>
        <c:axId val="101799424"/>
      </c:scatterChart>
      <c:valAx>
        <c:axId val="10166054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125"/>
              <c:y val="0.887460072392911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97888"/>
        <c:crosses val="autoZero"/>
        <c:crossBetween val="midCat"/>
      </c:valAx>
      <c:valAx>
        <c:axId val="1017978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60544"/>
        <c:crosses val="autoZero"/>
        <c:crossBetween val="midCat"/>
      </c:valAx>
      <c:valAx>
        <c:axId val="101799424"/>
        <c:scaling>
          <c:orientation val="minMax"/>
        </c:scaling>
        <c:axPos val="r"/>
        <c:numFmt formatCode="0.0" sourceLinked="0"/>
        <c:tickLblPos val="nextTo"/>
        <c:crossAx val="101800960"/>
        <c:crosses val="max"/>
        <c:crossBetween val="midCat"/>
      </c:valAx>
      <c:valAx>
        <c:axId val="101800960"/>
        <c:scaling>
          <c:orientation val="minMax"/>
        </c:scaling>
        <c:delete val="1"/>
        <c:axPos val="b"/>
        <c:numFmt formatCode="General" sourceLinked="1"/>
        <c:tickLblPos val="none"/>
        <c:crossAx val="10179942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911297754447363E-2"/>
          <c:y val="0.9374873483951761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75</c:v>
                </c:pt>
                <c:pt idx="1">
                  <c:v>81</c:v>
                </c:pt>
                <c:pt idx="2">
                  <c:v>82</c:v>
                </c:pt>
                <c:pt idx="3">
                  <c:v>82</c:v>
                </c:pt>
                <c:pt idx="4">
                  <c:v>86</c:v>
                </c:pt>
                <c:pt idx="5">
                  <c:v>91</c:v>
                </c:pt>
                <c:pt idx="6">
                  <c:v>89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12.7</c:v>
                </c:pt>
                <c:pt idx="1">
                  <c:v>26.3</c:v>
                </c:pt>
                <c:pt idx="2">
                  <c:v>72</c:v>
                </c:pt>
                <c:pt idx="3">
                  <c:v>116</c:v>
                </c:pt>
                <c:pt idx="4">
                  <c:v>145</c:v>
                </c:pt>
                <c:pt idx="5">
                  <c:v>162</c:v>
                </c:pt>
                <c:pt idx="6">
                  <c:v>140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79</c:v>
                </c:pt>
                <c:pt idx="1">
                  <c:v>82</c:v>
                </c:pt>
                <c:pt idx="2">
                  <c:v>96</c:v>
                </c:pt>
                <c:pt idx="3">
                  <c:v>118</c:v>
                </c:pt>
                <c:pt idx="4">
                  <c:v>135</c:v>
                </c:pt>
                <c:pt idx="5">
                  <c:v>148</c:v>
                </c:pt>
                <c:pt idx="6">
                  <c:v>121</c:v>
                </c:pt>
              </c:numCache>
            </c:numRef>
          </c:yVal>
        </c:ser>
        <c:axId val="106364928"/>
        <c:axId val="10636684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10.8</c:v>
                </c:pt>
                <c:pt idx="1">
                  <c:v>10.8</c:v>
                </c:pt>
                <c:pt idx="2">
                  <c:v>14.4</c:v>
                </c:pt>
                <c:pt idx="3">
                  <c:v>13.2</c:v>
                </c:pt>
                <c:pt idx="4">
                  <c:v>12.4</c:v>
                </c:pt>
                <c:pt idx="5">
                  <c:v>10.8</c:v>
                </c:pt>
                <c:pt idx="6">
                  <c:v>9.6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1.1360050489113285</c:v>
                </c:pt>
                <c:pt idx="1">
                  <c:v>2.2720100978226569</c:v>
                </c:pt>
                <c:pt idx="2">
                  <c:v>4.5440201956453139</c:v>
                </c:pt>
                <c:pt idx="3">
                  <c:v>5.5538024613442722</c:v>
                </c:pt>
                <c:pt idx="4">
                  <c:v>6.5215104659724412</c:v>
                </c:pt>
                <c:pt idx="5">
                  <c:v>6.8160302934679713</c:v>
                </c:pt>
                <c:pt idx="6">
                  <c:v>7.0684758598927102</c:v>
                </c:pt>
              </c:numCache>
            </c:numRef>
          </c:yVal>
        </c:ser>
        <c:axId val="106386560"/>
        <c:axId val="106368384"/>
      </c:scatterChart>
      <c:valAx>
        <c:axId val="10636492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366848"/>
        <c:crosses val="autoZero"/>
        <c:crossBetween val="midCat"/>
      </c:valAx>
      <c:valAx>
        <c:axId val="1063668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364928"/>
        <c:crosses val="autoZero"/>
        <c:crossBetween val="midCat"/>
      </c:valAx>
      <c:valAx>
        <c:axId val="106368384"/>
        <c:scaling>
          <c:orientation val="minMax"/>
        </c:scaling>
        <c:axPos val="r"/>
        <c:numFmt formatCode="0.0" sourceLinked="0"/>
        <c:tickLblPos val="nextTo"/>
        <c:crossAx val="106386560"/>
        <c:crosses val="max"/>
        <c:crossBetween val="midCat"/>
      </c:valAx>
      <c:valAx>
        <c:axId val="106386560"/>
        <c:scaling>
          <c:orientation val="minMax"/>
        </c:scaling>
        <c:delete val="1"/>
        <c:axPos val="b"/>
        <c:numFmt formatCode="General" sourceLinked="1"/>
        <c:tickLblPos val="none"/>
        <c:crossAx val="10636838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74</c:v>
                </c:pt>
                <c:pt idx="1">
                  <c:v>77</c:v>
                </c:pt>
                <c:pt idx="2">
                  <c:v>80</c:v>
                </c:pt>
                <c:pt idx="3">
                  <c:v>84</c:v>
                </c:pt>
                <c:pt idx="4">
                  <c:v>81</c:v>
                </c:pt>
                <c:pt idx="5">
                  <c:v>83</c:v>
                </c:pt>
                <c:pt idx="6">
                  <c:v>94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83</c:v>
                </c:pt>
                <c:pt idx="1">
                  <c:v>83</c:v>
                </c:pt>
                <c:pt idx="2">
                  <c:v>83</c:v>
                </c:pt>
                <c:pt idx="3">
                  <c:v>83</c:v>
                </c:pt>
                <c:pt idx="4">
                  <c:v>83</c:v>
                </c:pt>
                <c:pt idx="5">
                  <c:v>83</c:v>
                </c:pt>
                <c:pt idx="6">
                  <c:v>83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13.6</c:v>
                </c:pt>
                <c:pt idx="1">
                  <c:v>15.3</c:v>
                </c:pt>
                <c:pt idx="2">
                  <c:v>36.700000000000003</c:v>
                </c:pt>
                <c:pt idx="3">
                  <c:v>30</c:v>
                </c:pt>
                <c:pt idx="4">
                  <c:v>47</c:v>
                </c:pt>
                <c:pt idx="5">
                  <c:v>55</c:v>
                </c:pt>
                <c:pt idx="6">
                  <c:v>86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77.599999999999994</c:v>
                </c:pt>
                <c:pt idx="1">
                  <c:v>56</c:v>
                </c:pt>
                <c:pt idx="2">
                  <c:v>81</c:v>
                </c:pt>
                <c:pt idx="3">
                  <c:v>58</c:v>
                </c:pt>
                <c:pt idx="4">
                  <c:v>62</c:v>
                </c:pt>
                <c:pt idx="5">
                  <c:v>64</c:v>
                </c:pt>
                <c:pt idx="6">
                  <c:v>78</c:v>
                </c:pt>
              </c:numCache>
            </c:numRef>
          </c:yVal>
        </c:ser>
        <c:axId val="106477440"/>
        <c:axId val="10648371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5.3100000000000005</c:v>
                </c:pt>
                <c:pt idx="1">
                  <c:v>5.3100000000000005</c:v>
                </c:pt>
                <c:pt idx="2">
                  <c:v>7.08</c:v>
                </c:pt>
                <c:pt idx="3">
                  <c:v>5.3100000000000005</c:v>
                </c:pt>
                <c:pt idx="4">
                  <c:v>5.3100000000000005</c:v>
                </c:pt>
                <c:pt idx="5">
                  <c:v>5.3100000000000005</c:v>
                </c:pt>
                <c:pt idx="6">
                  <c:v>7.08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1.0110434120335112</c:v>
                </c:pt>
                <c:pt idx="1">
                  <c:v>2.0220868240670224</c:v>
                </c:pt>
                <c:pt idx="2">
                  <c:v>4.044173648134044</c:v>
                </c:pt>
                <c:pt idx="3">
                  <c:v>4.0441736481340449</c:v>
                </c:pt>
                <c:pt idx="4">
                  <c:v>5.0552170601675561</c:v>
                </c:pt>
                <c:pt idx="5">
                  <c:v>6.0662604722010673</c:v>
                </c:pt>
                <c:pt idx="6">
                  <c:v>9.4364051789794363</c:v>
                </c:pt>
              </c:numCache>
            </c:numRef>
          </c:yVal>
        </c:ser>
        <c:axId val="106486784"/>
        <c:axId val="106485248"/>
      </c:scatterChart>
      <c:valAx>
        <c:axId val="10647744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83712"/>
        <c:crosses val="autoZero"/>
        <c:crossBetween val="midCat"/>
      </c:valAx>
      <c:valAx>
        <c:axId val="106483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77440"/>
        <c:crosses val="autoZero"/>
        <c:crossBetween val="midCat"/>
      </c:valAx>
      <c:valAx>
        <c:axId val="106485248"/>
        <c:scaling>
          <c:orientation val="minMax"/>
        </c:scaling>
        <c:axPos val="r"/>
        <c:numFmt formatCode="0.0" sourceLinked="0"/>
        <c:tickLblPos val="nextTo"/>
        <c:crossAx val="106486784"/>
        <c:crosses val="max"/>
        <c:crossBetween val="midCat"/>
      </c:valAx>
      <c:valAx>
        <c:axId val="106486784"/>
        <c:scaling>
          <c:orientation val="minMax"/>
        </c:scaling>
        <c:delete val="1"/>
        <c:axPos val="b"/>
        <c:numFmt formatCode="General" sourceLinked="1"/>
        <c:tickLblPos val="none"/>
        <c:crossAx val="1064852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74</c:v>
                </c:pt>
                <c:pt idx="1">
                  <c:v>77</c:v>
                </c:pt>
                <c:pt idx="2">
                  <c:v>80</c:v>
                </c:pt>
                <c:pt idx="3">
                  <c:v>84</c:v>
                </c:pt>
                <c:pt idx="4">
                  <c:v>81</c:v>
                </c:pt>
                <c:pt idx="5">
                  <c:v>83</c:v>
                </c:pt>
                <c:pt idx="6">
                  <c:v>94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83</c:v>
                </c:pt>
                <c:pt idx="1">
                  <c:v>83</c:v>
                </c:pt>
                <c:pt idx="2">
                  <c:v>83</c:v>
                </c:pt>
                <c:pt idx="3">
                  <c:v>83</c:v>
                </c:pt>
                <c:pt idx="4">
                  <c:v>83</c:v>
                </c:pt>
                <c:pt idx="5">
                  <c:v>83</c:v>
                </c:pt>
                <c:pt idx="6">
                  <c:v>83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13.6</c:v>
                </c:pt>
                <c:pt idx="1">
                  <c:v>15.3</c:v>
                </c:pt>
                <c:pt idx="2">
                  <c:v>36.700000000000003</c:v>
                </c:pt>
                <c:pt idx="3">
                  <c:v>30</c:v>
                </c:pt>
                <c:pt idx="4">
                  <c:v>47</c:v>
                </c:pt>
                <c:pt idx="5">
                  <c:v>55</c:v>
                </c:pt>
                <c:pt idx="6">
                  <c:v>86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77.599999999999994</c:v>
                </c:pt>
                <c:pt idx="1">
                  <c:v>56</c:v>
                </c:pt>
                <c:pt idx="2">
                  <c:v>81</c:v>
                </c:pt>
                <c:pt idx="3">
                  <c:v>58</c:v>
                </c:pt>
                <c:pt idx="4">
                  <c:v>62</c:v>
                </c:pt>
                <c:pt idx="5">
                  <c:v>64</c:v>
                </c:pt>
                <c:pt idx="6">
                  <c:v>78</c:v>
                </c:pt>
              </c:numCache>
            </c:numRef>
          </c:yVal>
        </c:ser>
        <c:axId val="106881024"/>
        <c:axId val="10688294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7.2</c:v>
                </c:pt>
                <c:pt idx="1">
                  <c:v>7.2</c:v>
                </c:pt>
                <c:pt idx="2">
                  <c:v>9.6</c:v>
                </c:pt>
                <c:pt idx="3">
                  <c:v>7.2</c:v>
                </c:pt>
                <c:pt idx="4">
                  <c:v>7.2</c:v>
                </c:pt>
                <c:pt idx="5">
                  <c:v>7.2</c:v>
                </c:pt>
                <c:pt idx="6">
                  <c:v>9.6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0.75733669927421898</c:v>
                </c:pt>
                <c:pt idx="1">
                  <c:v>1.514673398548438</c:v>
                </c:pt>
                <c:pt idx="2">
                  <c:v>3.0293467970968759</c:v>
                </c:pt>
                <c:pt idx="3">
                  <c:v>3.0293467970968759</c:v>
                </c:pt>
                <c:pt idx="4">
                  <c:v>3.7866834963710949</c:v>
                </c:pt>
                <c:pt idx="5">
                  <c:v>4.5440201956453139</c:v>
                </c:pt>
                <c:pt idx="6">
                  <c:v>7.0684758598927102</c:v>
                </c:pt>
              </c:numCache>
            </c:numRef>
          </c:yVal>
        </c:ser>
        <c:axId val="106894464"/>
        <c:axId val="106884480"/>
      </c:scatterChart>
      <c:valAx>
        <c:axId val="10688102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882944"/>
        <c:crosses val="autoZero"/>
        <c:crossBetween val="midCat"/>
      </c:valAx>
      <c:valAx>
        <c:axId val="1068829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881024"/>
        <c:crosses val="autoZero"/>
        <c:crossBetween val="midCat"/>
      </c:valAx>
      <c:valAx>
        <c:axId val="106884480"/>
        <c:scaling>
          <c:orientation val="minMax"/>
        </c:scaling>
        <c:axPos val="r"/>
        <c:numFmt formatCode="0.0" sourceLinked="0"/>
        <c:tickLblPos val="nextTo"/>
        <c:crossAx val="106894464"/>
        <c:crosses val="max"/>
        <c:crossBetween val="midCat"/>
      </c:valAx>
      <c:valAx>
        <c:axId val="106894464"/>
        <c:scaling>
          <c:orientation val="minMax"/>
        </c:scaling>
        <c:delete val="1"/>
        <c:axPos val="b"/>
        <c:numFmt formatCode="General" sourceLinked="1"/>
        <c:tickLblPos val="none"/>
        <c:crossAx val="10688448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NF'!$F$3:$F$7</c:f>
              <c:numCache>
                <c:formatCode>General</c:formatCode>
                <c:ptCount val="5"/>
                <c:pt idx="0">
                  <c:v>75</c:v>
                </c:pt>
                <c:pt idx="1">
                  <c:v>78</c:v>
                </c:pt>
                <c:pt idx="2">
                  <c:v>68</c:v>
                </c:pt>
                <c:pt idx="3">
                  <c:v>68</c:v>
                </c:pt>
                <c:pt idx="4">
                  <c:v>65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NF'!$G$3:$G$7</c:f>
              <c:numCache>
                <c:formatCode>General</c:formatCode>
                <c:ptCount val="5"/>
                <c:pt idx="0">
                  <c:v>86</c:v>
                </c:pt>
                <c:pt idx="1">
                  <c:v>86</c:v>
                </c:pt>
                <c:pt idx="2">
                  <c:v>87</c:v>
                </c:pt>
                <c:pt idx="3">
                  <c:v>91</c:v>
                </c:pt>
                <c:pt idx="4">
                  <c:v>91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NF'!$H$3:$H$7</c:f>
              <c:numCache>
                <c:formatCode>General</c:formatCode>
                <c:ptCount val="5"/>
                <c:pt idx="0">
                  <c:v>9.1999999999999993</c:v>
                </c:pt>
                <c:pt idx="1">
                  <c:v>13.7</c:v>
                </c:pt>
                <c:pt idx="2">
                  <c:v>14.8</c:v>
                </c:pt>
                <c:pt idx="3">
                  <c:v>13</c:v>
                </c:pt>
                <c:pt idx="4">
                  <c:v>48.9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NF'!$I$3:$I$7</c:f>
              <c:numCache>
                <c:formatCode>General</c:formatCode>
                <c:ptCount val="5"/>
                <c:pt idx="0">
                  <c:v>60</c:v>
                </c:pt>
                <c:pt idx="1">
                  <c:v>55</c:v>
                </c:pt>
                <c:pt idx="2">
                  <c:v>45</c:v>
                </c:pt>
                <c:pt idx="3">
                  <c:v>35</c:v>
                </c:pt>
                <c:pt idx="4">
                  <c:v>36</c:v>
                </c:pt>
              </c:numCache>
            </c:numRef>
          </c:yVal>
          <c:smooth val="1"/>
        </c:ser>
        <c:axId val="107296640"/>
        <c:axId val="10731929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NF'!$D$3:$D$7</c:f>
              <c:numCache>
                <c:formatCode>0.00</c:formatCode>
                <c:ptCount val="5"/>
                <c:pt idx="0">
                  <c:v>4.4250000000000007</c:v>
                </c:pt>
                <c:pt idx="1">
                  <c:v>3.54</c:v>
                </c:pt>
                <c:pt idx="2">
                  <c:v>2.6550000000000002</c:v>
                </c:pt>
                <c:pt idx="3">
                  <c:v>1.77</c:v>
                </c:pt>
                <c:pt idx="4">
                  <c:v>1.77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NF'!$E$3:$E$7</c:f>
              <c:numCache>
                <c:formatCode>0.00</c:formatCode>
                <c:ptCount val="5"/>
                <c:pt idx="0">
                  <c:v>0.84253617669459269</c:v>
                </c:pt>
                <c:pt idx="1">
                  <c:v>1.3480578827113481</c:v>
                </c:pt>
                <c:pt idx="2">
                  <c:v>1.5165651180502668</c:v>
                </c:pt>
                <c:pt idx="3">
                  <c:v>1.3480578827113481</c:v>
                </c:pt>
                <c:pt idx="4">
                  <c:v>1.6850723533891852</c:v>
                </c:pt>
              </c:numCache>
            </c:numRef>
          </c:yVal>
        </c:ser>
        <c:axId val="107322368"/>
        <c:axId val="107320832"/>
      </c:scatterChart>
      <c:valAx>
        <c:axId val="107296640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319296"/>
        <c:crosses val="autoZero"/>
        <c:crossBetween val="midCat"/>
      </c:valAx>
      <c:valAx>
        <c:axId val="1073192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296640"/>
        <c:crosses val="autoZero"/>
        <c:crossBetween val="midCat"/>
      </c:valAx>
      <c:valAx>
        <c:axId val="107320832"/>
        <c:scaling>
          <c:orientation val="minMax"/>
        </c:scaling>
        <c:axPos val="r"/>
        <c:numFmt formatCode="0.0" sourceLinked="0"/>
        <c:tickLblPos val="nextTo"/>
        <c:crossAx val="107322368"/>
        <c:crosses val="max"/>
        <c:crossBetween val="midCat"/>
      </c:valAx>
      <c:valAx>
        <c:axId val="107322368"/>
        <c:scaling>
          <c:orientation val="minMax"/>
        </c:scaling>
        <c:delete val="1"/>
        <c:axPos val="b"/>
        <c:numFmt formatCode="General" sourceLinked="1"/>
        <c:tickLblPos val="none"/>
        <c:crossAx val="10732083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5"/>
          <c:y val="0.16639477977161488"/>
          <c:w val="0.79134295227524976"/>
          <c:h val="0.655791190864606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NF'!$F$3:$F$7</c:f>
              <c:numCache>
                <c:formatCode>General</c:formatCode>
                <c:ptCount val="5"/>
                <c:pt idx="0">
                  <c:v>75</c:v>
                </c:pt>
                <c:pt idx="1">
                  <c:v>78</c:v>
                </c:pt>
                <c:pt idx="2">
                  <c:v>68</c:v>
                </c:pt>
                <c:pt idx="3">
                  <c:v>68</c:v>
                </c:pt>
                <c:pt idx="4">
                  <c:v>65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NF'!$G$3:$G$7</c:f>
              <c:numCache>
                <c:formatCode>General</c:formatCode>
                <c:ptCount val="5"/>
                <c:pt idx="0">
                  <c:v>86</c:v>
                </c:pt>
                <c:pt idx="1">
                  <c:v>86</c:v>
                </c:pt>
                <c:pt idx="2">
                  <c:v>87</c:v>
                </c:pt>
                <c:pt idx="3">
                  <c:v>91</c:v>
                </c:pt>
                <c:pt idx="4">
                  <c:v>91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NF'!$H$3:$H$7</c:f>
              <c:numCache>
                <c:formatCode>General</c:formatCode>
                <c:ptCount val="5"/>
                <c:pt idx="0">
                  <c:v>9.1999999999999993</c:v>
                </c:pt>
                <c:pt idx="1">
                  <c:v>13.7</c:v>
                </c:pt>
                <c:pt idx="2">
                  <c:v>14.8</c:v>
                </c:pt>
                <c:pt idx="3">
                  <c:v>13</c:v>
                </c:pt>
                <c:pt idx="4">
                  <c:v>48.9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NF'!$I$3:$I$7</c:f>
              <c:numCache>
                <c:formatCode>General</c:formatCode>
                <c:ptCount val="5"/>
                <c:pt idx="0">
                  <c:v>60</c:v>
                </c:pt>
                <c:pt idx="1">
                  <c:v>55</c:v>
                </c:pt>
                <c:pt idx="2">
                  <c:v>45</c:v>
                </c:pt>
                <c:pt idx="3">
                  <c:v>35</c:v>
                </c:pt>
                <c:pt idx="4">
                  <c:v>36</c:v>
                </c:pt>
              </c:numCache>
            </c:numRef>
          </c:yVal>
        </c:ser>
        <c:axId val="108470272"/>
        <c:axId val="10847219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NF'!$B$3:$B$7</c:f>
              <c:numCache>
                <c:formatCode>General</c:formatCode>
                <c:ptCount val="5"/>
                <c:pt idx="0">
                  <c:v>6</c:v>
                </c:pt>
                <c:pt idx="1">
                  <c:v>4.8</c:v>
                </c:pt>
                <c:pt idx="2">
                  <c:v>3.6</c:v>
                </c:pt>
                <c:pt idx="3">
                  <c:v>2.4</c:v>
                </c:pt>
                <c:pt idx="4">
                  <c:v>2.4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NF'!$C$3:$C$7</c:f>
              <c:numCache>
                <c:formatCode>0.00</c:formatCode>
                <c:ptCount val="5"/>
                <c:pt idx="0">
                  <c:v>0.63111391606184919</c:v>
                </c:pt>
                <c:pt idx="1">
                  <c:v>1.0097822656989586</c:v>
                </c:pt>
                <c:pt idx="2">
                  <c:v>1.1360050489113285</c:v>
                </c:pt>
                <c:pt idx="3">
                  <c:v>1.0097822656989586</c:v>
                </c:pt>
                <c:pt idx="4">
                  <c:v>1.2622278321236984</c:v>
                </c:pt>
              </c:numCache>
            </c:numRef>
          </c:yVal>
        </c:ser>
        <c:axId val="108500096"/>
        <c:axId val="108473728"/>
      </c:scatterChart>
      <c:valAx>
        <c:axId val="108470272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472192"/>
        <c:crosses val="autoZero"/>
        <c:crossBetween val="midCat"/>
      </c:valAx>
      <c:valAx>
        <c:axId val="1084721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470272"/>
        <c:crosses val="autoZero"/>
        <c:crossBetween val="midCat"/>
      </c:valAx>
      <c:valAx>
        <c:axId val="108473728"/>
        <c:scaling>
          <c:orientation val="minMax"/>
        </c:scaling>
        <c:axPos val="r"/>
        <c:numFmt formatCode="0.0" sourceLinked="0"/>
        <c:tickLblPos val="nextTo"/>
        <c:crossAx val="108500096"/>
        <c:crosses val="max"/>
        <c:crossBetween val="midCat"/>
      </c:valAx>
      <c:valAx>
        <c:axId val="108500096"/>
        <c:scaling>
          <c:orientation val="minMax"/>
        </c:scaling>
        <c:delete val="1"/>
        <c:axPos val="b"/>
        <c:numFmt formatCode="General" sourceLinked="1"/>
        <c:tickLblPos val="none"/>
        <c:crossAx val="10847372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0.24112</cdr:x>
      <cdr:y>0</cdr:y>
    </cdr:from>
    <cdr:to>
      <cdr:x>0.80112</cdr:x>
      <cdr:y>0.19281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66963" y="-28575"/>
          <a:ext cx="4800600" cy="1123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72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0.04111</cdr:x>
      <cdr:y>0.01961</cdr:y>
    </cdr:from>
    <cdr:to>
      <cdr:x>0.26333</cdr:x>
      <cdr:y>0.13235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52425" y="1143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0.28555</cdr:x>
      <cdr:y>0</cdr:y>
    </cdr:from>
    <cdr:to>
      <cdr:x>0.8</cdr:x>
      <cdr:y>0.19445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47915" y="-11"/>
          <a:ext cx="4410123" cy="1133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0.96778</cdr:x>
      <cdr:y>0.24183</cdr:y>
    </cdr:from>
    <cdr:to>
      <cdr:x>0.99666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96313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0.04444</cdr:x>
      <cdr:y>0.01961</cdr:y>
    </cdr:from>
    <cdr:to>
      <cdr:x>0.26666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81000" y="1143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0.25333</cdr:x>
      <cdr:y>0</cdr:y>
    </cdr:from>
    <cdr:to>
      <cdr:x>0.79778</cdr:x>
      <cdr:y>0.22713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71690" y="-19061"/>
          <a:ext cx="4667298" cy="13239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72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0.04</cdr:x>
      <cdr:y>0.01797</cdr:y>
    </cdr:from>
    <cdr:to>
      <cdr:x>0.26222</cdr:x>
      <cdr:y>0.13071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42900" y="10477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</cdr:x>
      <cdr:y>0</cdr:y>
    </cdr:from>
    <cdr:to>
      <cdr:x>0.79445</cdr:x>
      <cdr:y>0.19608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0290" y="-28575"/>
          <a:ext cx="4410123" cy="11430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0.96112</cdr:x>
      <cdr:y>0.2402</cdr:y>
    </cdr:from>
    <cdr:to>
      <cdr:x>0.99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39163" y="140017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0.04556</cdr:x>
      <cdr:y>0.02451</cdr:y>
    </cdr:from>
    <cdr:to>
      <cdr:x>0.26778</cdr:x>
      <cdr:y>0.13725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90525" y="14287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AC-12 Imperial Peak Graph</a:t>
          </a:r>
        </a:p>
        <a:p xmlns:a="http://schemas.openxmlformats.org/drawingml/2006/main">
          <a:pPr algn="ctr"/>
          <a:r>
            <a:rPr lang="en-US" sz="2000" b="1" baseline="0"/>
            <a:t>72 Volts/650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5" y="1581139"/>
          <a:ext cx="314324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0.26223</cdr:x>
      <cdr:y>0</cdr:y>
    </cdr:from>
    <cdr:to>
      <cdr:x>0.82778</cdr:x>
      <cdr:y>0.19281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247929" y="0"/>
          <a:ext cx="4848177" cy="1123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72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0.04889</cdr:x>
      <cdr:y>0.01961</cdr:y>
    </cdr:from>
    <cdr:to>
      <cdr:x>0.27111</cdr:x>
      <cdr:y>0.13235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19100" y="1143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8575" y="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0.27889</cdr:x>
      <cdr:y>0</cdr:y>
    </cdr:from>
    <cdr:to>
      <cdr:x>0.79334</cdr:x>
      <cdr:y>0.19608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390765" y="0"/>
          <a:ext cx="4410123" cy="1143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0.01797</cdr:y>
    </cdr:from>
    <cdr:to>
      <cdr:x>0.28</cdr:x>
      <cdr:y>0.13071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95300" y="104775"/>
          <a:ext cx="1904980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23"/>
  <sheetViews>
    <sheetView workbookViewId="0">
      <pane ySplit="2" topLeftCell="A3" activePane="bottomLeft" state="frozen"/>
      <selection pane="bottomLeft" activeCell="E4" sqref="E4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75.25</v>
      </c>
      <c r="B3">
        <v>200.1</v>
      </c>
      <c r="C3">
        <v>647.9</v>
      </c>
      <c r="D3">
        <v>48</v>
      </c>
      <c r="E3">
        <v>136.4</v>
      </c>
      <c r="F3" s="8">
        <f t="shared" ref="F3:F242" si="0">(D3*E3)/9507</f>
        <v>0.68867150520668985</v>
      </c>
      <c r="G3" s="7">
        <f t="shared" ref="G3:G242" si="1">SUM(E3*0.7375)</f>
        <v>100.59500000000001</v>
      </c>
      <c r="H3" s="7">
        <f t="shared" ref="H3:H242" si="2">SUM(D3*G3)/5252</f>
        <v>0.91937547600913949</v>
      </c>
      <c r="I3" s="9"/>
      <c r="J3" s="5"/>
      <c r="L3" s="4"/>
      <c r="M3" s="4"/>
      <c r="N3" s="4"/>
    </row>
    <row r="4" spans="1:14" s="3" customFormat="1" ht="12.75" customHeight="1">
      <c r="A4">
        <v>75.40625</v>
      </c>
      <c r="B4">
        <v>202</v>
      </c>
      <c r="C4">
        <v>647.70000000000005</v>
      </c>
      <c r="D4">
        <v>50</v>
      </c>
      <c r="E4">
        <v>136.4</v>
      </c>
      <c r="F4" s="8">
        <f t="shared" ref="F4:F60" si="3">(D4*E4)/9507</f>
        <v>0.71736615125696856</v>
      </c>
      <c r="G4" s="7">
        <f t="shared" ref="G4:G60" si="4">SUM(E4*0.7375)</f>
        <v>100.59500000000001</v>
      </c>
      <c r="H4" s="7">
        <f t="shared" ref="H4:H60" si="5">SUM(D4*G4)/5252</f>
        <v>0.95768278750952041</v>
      </c>
      <c r="I4" s="9"/>
      <c r="J4" s="5"/>
      <c r="L4" s="4"/>
      <c r="M4" s="4"/>
      <c r="N4" s="4"/>
    </row>
    <row r="5" spans="1:14" s="3" customFormat="1" ht="12.75" customHeight="1">
      <c r="A5">
        <v>75.25</v>
      </c>
      <c r="B5">
        <v>202.2</v>
      </c>
      <c r="C5">
        <v>649.20000000000005</v>
      </c>
      <c r="D5">
        <v>61</v>
      </c>
      <c r="E5">
        <v>136.4</v>
      </c>
      <c r="F5" s="8">
        <f t="shared" si="3"/>
        <v>0.87518670453350156</v>
      </c>
      <c r="G5" s="7">
        <f t="shared" si="4"/>
        <v>100.59500000000001</v>
      </c>
      <c r="H5" s="7">
        <f t="shared" si="5"/>
        <v>1.1683730007616149</v>
      </c>
      <c r="I5" s="9"/>
      <c r="J5" s="5"/>
      <c r="L5" s="4"/>
      <c r="M5" s="4"/>
      <c r="N5" s="4"/>
    </row>
    <row r="6" spans="1:14" s="3" customFormat="1" ht="12.75" customHeight="1">
      <c r="A6">
        <v>74.953125</v>
      </c>
      <c r="B6">
        <v>215.1</v>
      </c>
      <c r="C6">
        <v>646</v>
      </c>
      <c r="D6">
        <v>243</v>
      </c>
      <c r="E6">
        <v>136.4</v>
      </c>
      <c r="F6" s="8">
        <f t="shared" si="3"/>
        <v>3.4863994951088677</v>
      </c>
      <c r="G6" s="7">
        <f t="shared" si="4"/>
        <v>100.59500000000001</v>
      </c>
      <c r="H6" s="7">
        <f t="shared" si="5"/>
        <v>4.6543383472962683</v>
      </c>
      <c r="I6" s="9"/>
      <c r="J6" s="5"/>
      <c r="L6" s="4"/>
      <c r="M6" s="4"/>
      <c r="N6" s="4"/>
    </row>
    <row r="7" spans="1:14" s="3" customFormat="1" ht="12.75" customHeight="1">
      <c r="A7">
        <v>74.65625</v>
      </c>
      <c r="B7">
        <v>250.2</v>
      </c>
      <c r="C7">
        <v>648.1</v>
      </c>
      <c r="D7">
        <v>404</v>
      </c>
      <c r="E7">
        <v>135.19999999999999</v>
      </c>
      <c r="F7" s="8">
        <f t="shared" si="3"/>
        <v>5.7453244977385083</v>
      </c>
      <c r="G7" s="7">
        <f t="shared" si="4"/>
        <v>99.71</v>
      </c>
      <c r="H7" s="7">
        <f t="shared" si="5"/>
        <v>7.669999999999999</v>
      </c>
      <c r="I7" s="9"/>
      <c r="J7" s="5"/>
      <c r="L7" s="4"/>
      <c r="M7" s="4"/>
      <c r="N7" s="4"/>
    </row>
    <row r="8" spans="1:14" s="3" customFormat="1" ht="12.75" customHeight="1">
      <c r="A8">
        <v>74.203125</v>
      </c>
      <c r="B8">
        <v>282.89999999999998</v>
      </c>
      <c r="C8">
        <v>649.20000000000005</v>
      </c>
      <c r="D8">
        <v>564</v>
      </c>
      <c r="E8">
        <v>134</v>
      </c>
      <c r="F8" s="8">
        <f t="shared" si="3"/>
        <v>7.9495108867150517</v>
      </c>
      <c r="G8" s="7">
        <f t="shared" si="4"/>
        <v>98.825000000000003</v>
      </c>
      <c r="H8" s="7">
        <f t="shared" si="5"/>
        <v>10.612585681645088</v>
      </c>
      <c r="I8" s="9"/>
      <c r="J8" s="5"/>
      <c r="L8" s="4"/>
      <c r="M8" s="4"/>
      <c r="N8" s="4"/>
    </row>
    <row r="9" spans="1:14" s="3" customFormat="1" ht="12.75" customHeight="1">
      <c r="A9">
        <v>74.046875</v>
      </c>
      <c r="B9">
        <v>314.60000000000002</v>
      </c>
      <c r="C9">
        <v>638.5</v>
      </c>
      <c r="D9">
        <v>724</v>
      </c>
      <c r="E9">
        <v>131.6</v>
      </c>
      <c r="F9" s="8">
        <f t="shared" si="3"/>
        <v>10.021920690017881</v>
      </c>
      <c r="G9" s="7">
        <f t="shared" si="4"/>
        <v>97.055000000000007</v>
      </c>
      <c r="H9" s="7">
        <f t="shared" si="5"/>
        <v>13.379249809596345</v>
      </c>
      <c r="I9" s="9"/>
      <c r="J9" s="5"/>
      <c r="L9" s="4"/>
      <c r="M9" s="4"/>
      <c r="N9" s="4"/>
    </row>
    <row r="10" spans="1:14" s="3" customFormat="1" ht="12.75" customHeight="1">
      <c r="A10">
        <v>73.90625</v>
      </c>
      <c r="B10">
        <v>346.9</v>
      </c>
      <c r="C10">
        <v>646.70000000000005</v>
      </c>
      <c r="D10">
        <v>885</v>
      </c>
      <c r="E10">
        <v>130.4</v>
      </c>
      <c r="F10" s="8">
        <f t="shared" si="3"/>
        <v>12.138845061533607</v>
      </c>
      <c r="G10" s="7">
        <f t="shared" si="4"/>
        <v>96.170000000000016</v>
      </c>
      <c r="H10" s="7">
        <f t="shared" si="5"/>
        <v>16.205340822543796</v>
      </c>
      <c r="I10" s="9"/>
      <c r="J10" s="5"/>
      <c r="L10" s="4"/>
      <c r="M10" s="4"/>
      <c r="N10" s="4"/>
    </row>
    <row r="11" spans="1:14" s="3" customFormat="1" ht="12.75" customHeight="1">
      <c r="A11">
        <v>73.75</v>
      </c>
      <c r="B11">
        <v>380.2</v>
      </c>
      <c r="C11">
        <v>653.20000000000005</v>
      </c>
      <c r="D11">
        <v>1045</v>
      </c>
      <c r="E11">
        <v>130.4</v>
      </c>
      <c r="F11" s="8">
        <f t="shared" si="3"/>
        <v>14.333438518986011</v>
      </c>
      <c r="G11" s="7">
        <f t="shared" si="4"/>
        <v>96.170000000000016</v>
      </c>
      <c r="H11" s="7">
        <f t="shared" si="5"/>
        <v>19.135119954303129</v>
      </c>
      <c r="I11" s="9"/>
      <c r="J11" s="5"/>
      <c r="L11" s="4"/>
      <c r="M11" s="4"/>
      <c r="N11" s="4"/>
    </row>
    <row r="12" spans="1:14" s="3" customFormat="1" ht="12.75" customHeight="1">
      <c r="A12">
        <v>73.15625</v>
      </c>
      <c r="B12">
        <v>414.5</v>
      </c>
      <c r="C12">
        <v>638.4</v>
      </c>
      <c r="D12">
        <v>1208</v>
      </c>
      <c r="E12">
        <v>129.19999999999999</v>
      </c>
      <c r="F12" s="8">
        <f t="shared" si="3"/>
        <v>16.416703481645101</v>
      </c>
      <c r="G12" s="7">
        <f t="shared" si="4"/>
        <v>95.284999999999997</v>
      </c>
      <c r="H12" s="7">
        <f t="shared" si="5"/>
        <v>21.916275704493525</v>
      </c>
      <c r="I12" s="9"/>
      <c r="J12" s="5"/>
      <c r="L12" s="4"/>
      <c r="M12" s="4"/>
      <c r="N12" s="4"/>
    </row>
    <row r="13" spans="1:14" s="3" customFormat="1" ht="12.75" customHeight="1">
      <c r="A13">
        <v>72.703125</v>
      </c>
      <c r="B13">
        <v>444.7</v>
      </c>
      <c r="C13">
        <v>647.70000000000005</v>
      </c>
      <c r="D13">
        <v>1366</v>
      </c>
      <c r="E13">
        <v>129.19999999999999</v>
      </c>
      <c r="F13" s="8">
        <f t="shared" si="3"/>
        <v>18.563921321131797</v>
      </c>
      <c r="G13" s="7">
        <f t="shared" si="4"/>
        <v>95.284999999999997</v>
      </c>
      <c r="H13" s="7">
        <f t="shared" si="5"/>
        <v>24.782808453922314</v>
      </c>
      <c r="I13" s="9"/>
      <c r="J13" s="5"/>
      <c r="L13" s="4"/>
      <c r="M13" s="4"/>
      <c r="N13" s="4"/>
    </row>
    <row r="14" spans="1:14" s="3" customFormat="1" ht="12.75" customHeight="1">
      <c r="A14">
        <v>72.40625</v>
      </c>
      <c r="B14">
        <v>477.1</v>
      </c>
      <c r="C14">
        <v>653.20000000000005</v>
      </c>
      <c r="D14">
        <v>1528</v>
      </c>
      <c r="E14">
        <v>128</v>
      </c>
      <c r="F14" s="8">
        <f t="shared" si="3"/>
        <v>20.572630693173451</v>
      </c>
      <c r="G14" s="7">
        <f t="shared" si="4"/>
        <v>94.4</v>
      </c>
      <c r="H14" s="7">
        <f t="shared" si="5"/>
        <v>27.464432597105866</v>
      </c>
      <c r="I14" s="9"/>
      <c r="J14" s="5"/>
      <c r="L14" s="4"/>
      <c r="M14" s="4"/>
      <c r="N14" s="4"/>
    </row>
    <row r="15" spans="1:14" s="3" customFormat="1" ht="12.75" customHeight="1">
      <c r="A15">
        <v>72.25</v>
      </c>
      <c r="B15">
        <v>510.2</v>
      </c>
      <c r="C15">
        <v>643.9</v>
      </c>
      <c r="D15">
        <v>1685</v>
      </c>
      <c r="E15">
        <v>126.8</v>
      </c>
      <c r="F15" s="8">
        <f t="shared" si="3"/>
        <v>22.473756179657094</v>
      </c>
      <c r="G15" s="7">
        <f t="shared" si="4"/>
        <v>93.515000000000001</v>
      </c>
      <c r="H15" s="7">
        <f t="shared" si="5"/>
        <v>30.002432406702209</v>
      </c>
      <c r="I15" s="9"/>
      <c r="J15" s="5"/>
      <c r="L15" s="4"/>
      <c r="M15" s="4"/>
      <c r="N15" s="4"/>
    </row>
    <row r="16" spans="1:14" s="3" customFormat="1" ht="12.75" customHeight="1">
      <c r="A16">
        <v>71.796875</v>
      </c>
      <c r="B16">
        <v>543.1</v>
      </c>
      <c r="C16">
        <v>637.79999999999995</v>
      </c>
      <c r="D16">
        <v>1854</v>
      </c>
      <c r="E16">
        <v>126.8</v>
      </c>
      <c r="F16" s="8">
        <f t="shared" si="3"/>
        <v>24.727800568002522</v>
      </c>
      <c r="G16" s="7">
        <f t="shared" si="4"/>
        <v>93.515000000000001</v>
      </c>
      <c r="H16" s="7">
        <f t="shared" si="5"/>
        <v>33.011578446306167</v>
      </c>
      <c r="I16" s="9"/>
      <c r="J16" s="5"/>
      <c r="L16" s="4"/>
      <c r="M16" s="4"/>
      <c r="N16" s="4"/>
    </row>
    <row r="17" spans="1:14" s="3" customFormat="1" ht="12.75" customHeight="1">
      <c r="A17">
        <v>73.15625</v>
      </c>
      <c r="B17">
        <v>576.20000000000005</v>
      </c>
      <c r="C17">
        <v>622</v>
      </c>
      <c r="D17">
        <v>2031</v>
      </c>
      <c r="E17">
        <v>125.6</v>
      </c>
      <c r="F17" s="8">
        <f t="shared" si="3"/>
        <v>26.83218680971915</v>
      </c>
      <c r="G17" s="7">
        <f t="shared" si="4"/>
        <v>92.63</v>
      </c>
      <c r="H17" s="7">
        <f t="shared" si="5"/>
        <v>35.820931073876615</v>
      </c>
      <c r="I17" s="9"/>
      <c r="J17" s="5"/>
      <c r="L17" s="4"/>
      <c r="M17" s="4"/>
      <c r="N17" s="4"/>
    </row>
    <row r="18" spans="1:14" s="3" customFormat="1" ht="12.75" customHeight="1">
      <c r="A18">
        <v>74.046875</v>
      </c>
      <c r="B18">
        <v>544.9</v>
      </c>
      <c r="C18">
        <v>557</v>
      </c>
      <c r="D18">
        <v>2183</v>
      </c>
      <c r="E18">
        <v>122</v>
      </c>
      <c r="F18" s="8">
        <f t="shared" si="3"/>
        <v>28.013674134848007</v>
      </c>
      <c r="G18" s="7">
        <f t="shared" si="4"/>
        <v>89.975000000000009</v>
      </c>
      <c r="H18" s="7">
        <f t="shared" si="5"/>
        <v>37.398214965727348</v>
      </c>
      <c r="I18" s="9"/>
      <c r="J18" s="5"/>
      <c r="L18" s="4"/>
      <c r="M18" s="4"/>
      <c r="N18" s="4"/>
    </row>
    <row r="19" spans="1:14" s="3" customFormat="1" ht="12.75" customHeight="1">
      <c r="A19">
        <v>74.34375</v>
      </c>
      <c r="B19">
        <v>497.7</v>
      </c>
      <c r="C19">
        <v>509</v>
      </c>
      <c r="D19">
        <v>2336</v>
      </c>
      <c r="E19">
        <v>113.8</v>
      </c>
      <c r="F19" s="8">
        <f t="shared" si="3"/>
        <v>27.96221731355843</v>
      </c>
      <c r="G19" s="7">
        <f t="shared" si="4"/>
        <v>83.927500000000009</v>
      </c>
      <c r="H19" s="7">
        <f t="shared" si="5"/>
        <v>37.329520182787512</v>
      </c>
      <c r="I19" s="9"/>
      <c r="J19" s="5"/>
      <c r="L19" s="4"/>
      <c r="M19" s="4"/>
      <c r="N19" s="4"/>
    </row>
    <row r="20" spans="1:14" s="3" customFormat="1" ht="12.75" customHeight="1">
      <c r="A20">
        <v>74.34375</v>
      </c>
      <c r="B20">
        <v>455.8</v>
      </c>
      <c r="C20">
        <v>464.9</v>
      </c>
      <c r="D20">
        <v>2487</v>
      </c>
      <c r="E20">
        <v>104.4</v>
      </c>
      <c r="F20" s="8">
        <f t="shared" si="3"/>
        <v>27.310697380877251</v>
      </c>
      <c r="G20" s="7">
        <f t="shared" si="4"/>
        <v>76.995000000000005</v>
      </c>
      <c r="H20" s="7">
        <f t="shared" si="5"/>
        <v>36.459742003046458</v>
      </c>
      <c r="I20" s="9"/>
      <c r="J20" s="5"/>
      <c r="L20" s="4"/>
      <c r="M20" s="4"/>
      <c r="N20" s="4"/>
    </row>
    <row r="21" spans="1:14" s="3" customFormat="1" ht="12.75" customHeight="1">
      <c r="A21">
        <v>75.25</v>
      </c>
      <c r="B21">
        <v>423.1</v>
      </c>
      <c r="C21">
        <v>410.2</v>
      </c>
      <c r="D21">
        <v>2638</v>
      </c>
      <c r="E21">
        <v>93.6</v>
      </c>
      <c r="F21" s="8">
        <f t="shared" si="3"/>
        <v>25.972104764910064</v>
      </c>
      <c r="G21" s="7">
        <f t="shared" si="4"/>
        <v>69.03</v>
      </c>
      <c r="H21" s="7">
        <f t="shared" si="5"/>
        <v>34.672722772277233</v>
      </c>
      <c r="I21" s="9"/>
      <c r="J21" s="5"/>
      <c r="L21" s="4"/>
      <c r="M21" s="4"/>
      <c r="N21" s="4"/>
    </row>
    <row r="22" spans="1:14" s="3" customFormat="1" ht="12.75" customHeight="1">
      <c r="A22">
        <v>75.09375</v>
      </c>
      <c r="B22">
        <v>400.7</v>
      </c>
      <c r="C22">
        <v>384.3</v>
      </c>
      <c r="D22">
        <v>2793</v>
      </c>
      <c r="E22">
        <v>85.4</v>
      </c>
      <c r="F22" s="8">
        <f t="shared" si="3"/>
        <v>25.089113284947935</v>
      </c>
      <c r="G22" s="7">
        <f t="shared" si="4"/>
        <v>62.982500000000009</v>
      </c>
      <c r="H22" s="7">
        <f t="shared" si="5"/>
        <v>33.493930407463829</v>
      </c>
      <c r="I22" s="9"/>
      <c r="J22" s="5"/>
      <c r="L22" s="4"/>
      <c r="M22" s="4"/>
      <c r="N22" s="4"/>
    </row>
    <row r="23" spans="1:14" s="3" customFormat="1" ht="12.75" customHeight="1">
      <c r="A23">
        <v>75.25</v>
      </c>
      <c r="B23">
        <v>380.9</v>
      </c>
      <c r="C23">
        <v>356.5</v>
      </c>
      <c r="D23">
        <v>2954</v>
      </c>
      <c r="E23">
        <v>78.2</v>
      </c>
      <c r="F23" s="8">
        <f t="shared" si="3"/>
        <v>24.298180288208691</v>
      </c>
      <c r="G23" s="7">
        <f t="shared" si="4"/>
        <v>57.672500000000007</v>
      </c>
      <c r="H23" s="7">
        <f t="shared" si="5"/>
        <v>32.438035986290942</v>
      </c>
      <c r="I23" s="9"/>
      <c r="J23" s="5"/>
      <c r="L23" s="4"/>
      <c r="M23" s="4"/>
      <c r="N23" s="4"/>
    </row>
    <row r="24" spans="1:14" s="3" customFormat="1" ht="12.75" customHeight="1">
      <c r="A24">
        <v>75.546875</v>
      </c>
      <c r="B24">
        <v>361.9</v>
      </c>
      <c r="C24">
        <v>338.3</v>
      </c>
      <c r="D24">
        <v>3108</v>
      </c>
      <c r="E24">
        <v>72.400000000000006</v>
      </c>
      <c r="F24" s="8">
        <f t="shared" si="3"/>
        <v>23.668791416850741</v>
      </c>
      <c r="G24" s="7">
        <f t="shared" si="4"/>
        <v>53.39500000000001</v>
      </c>
      <c r="H24" s="7">
        <f t="shared" si="5"/>
        <v>31.59780274181265</v>
      </c>
      <c r="I24" s="9"/>
      <c r="J24" s="5"/>
      <c r="L24" s="4"/>
      <c r="M24" s="4"/>
      <c r="N24" s="4"/>
    </row>
    <row r="25" spans="1:14" s="3" customFormat="1" ht="12.75" customHeight="1">
      <c r="A25">
        <v>75.84375</v>
      </c>
      <c r="B25">
        <v>343.6</v>
      </c>
      <c r="C25">
        <v>313.10000000000002</v>
      </c>
      <c r="D25">
        <v>3267</v>
      </c>
      <c r="E25">
        <v>66.400000000000006</v>
      </c>
      <c r="F25" s="8">
        <f t="shared" si="3"/>
        <v>22.817797412432945</v>
      </c>
      <c r="G25" s="7">
        <f t="shared" si="4"/>
        <v>48.970000000000006</v>
      </c>
      <c r="H25" s="7">
        <f t="shared" si="5"/>
        <v>30.461726961157659</v>
      </c>
      <c r="I25" s="9"/>
      <c r="J25" s="5"/>
      <c r="L25" s="4"/>
      <c r="M25" s="4"/>
      <c r="N25" s="4"/>
    </row>
    <row r="26" spans="1:14" s="3" customFormat="1" ht="12.75" customHeight="1">
      <c r="A26">
        <v>75.703125</v>
      </c>
      <c r="B26">
        <v>328.8</v>
      </c>
      <c r="C26">
        <v>302.39999999999998</v>
      </c>
      <c r="D26">
        <v>3426</v>
      </c>
      <c r="E26">
        <v>60.6</v>
      </c>
      <c r="F26" s="8">
        <f t="shared" si="3"/>
        <v>21.838182391921741</v>
      </c>
      <c r="G26" s="7">
        <f t="shared" si="4"/>
        <v>44.692500000000003</v>
      </c>
      <c r="H26" s="7">
        <f t="shared" si="5"/>
        <v>29.153942307692308</v>
      </c>
      <c r="I26" s="9"/>
      <c r="J26" s="5"/>
      <c r="L26" s="4"/>
      <c r="M26" s="4"/>
      <c r="N26" s="4"/>
    </row>
    <row r="27" spans="1:14" s="3" customFormat="1" ht="12.75" customHeight="1">
      <c r="A27">
        <v>75.703125</v>
      </c>
      <c r="B27">
        <v>314.2</v>
      </c>
      <c r="C27">
        <v>286.10000000000002</v>
      </c>
      <c r="D27">
        <v>3584</v>
      </c>
      <c r="E27">
        <v>55.8</v>
      </c>
      <c r="F27" s="8">
        <f t="shared" si="3"/>
        <v>21.035784159040706</v>
      </c>
      <c r="G27" s="7">
        <f t="shared" si="4"/>
        <v>41.152500000000003</v>
      </c>
      <c r="H27" s="7">
        <f t="shared" si="5"/>
        <v>28.082741812642801</v>
      </c>
      <c r="I27" s="9"/>
      <c r="J27" s="5"/>
      <c r="L27" s="4"/>
      <c r="M27" s="4"/>
      <c r="N27" s="4"/>
    </row>
    <row r="28" spans="1:14" s="3" customFormat="1" ht="12.75" customHeight="1">
      <c r="A28">
        <v>75.84375</v>
      </c>
      <c r="B28">
        <v>302.10000000000002</v>
      </c>
      <c r="C28">
        <v>279</v>
      </c>
      <c r="D28">
        <v>3743</v>
      </c>
      <c r="E28">
        <v>51</v>
      </c>
      <c r="F28" s="8">
        <f t="shared" si="3"/>
        <v>20.079204796465763</v>
      </c>
      <c r="G28" s="7">
        <f t="shared" si="4"/>
        <v>37.612500000000004</v>
      </c>
      <c r="H28" s="7">
        <f t="shared" si="5"/>
        <v>26.805709729626813</v>
      </c>
      <c r="I28" s="9"/>
      <c r="J28" s="5"/>
      <c r="L28" s="4"/>
      <c r="M28" s="4"/>
      <c r="N28" s="4"/>
    </row>
    <row r="29" spans="1:14" s="3" customFormat="1" ht="12.75" customHeight="1">
      <c r="A29">
        <v>76.15625</v>
      </c>
      <c r="B29">
        <v>289.89999999999998</v>
      </c>
      <c r="C29">
        <v>260.89999999999998</v>
      </c>
      <c r="D29">
        <v>3907</v>
      </c>
      <c r="E29">
        <v>47.4</v>
      </c>
      <c r="F29" s="8">
        <f t="shared" si="3"/>
        <v>19.479520353423791</v>
      </c>
      <c r="G29" s="7">
        <f t="shared" si="4"/>
        <v>34.957500000000003</v>
      </c>
      <c r="H29" s="7">
        <f t="shared" si="5"/>
        <v>26.005131854531609</v>
      </c>
      <c r="I29" s="9"/>
      <c r="J29" s="5"/>
      <c r="L29" s="4"/>
      <c r="M29" s="4"/>
      <c r="N29" s="4"/>
    </row>
    <row r="30" spans="1:14" s="3" customFormat="1" ht="12.75" customHeight="1">
      <c r="A30">
        <v>76.15625</v>
      </c>
      <c r="B30">
        <v>278.39999999999998</v>
      </c>
      <c r="C30">
        <v>251.5</v>
      </c>
      <c r="D30">
        <v>4064</v>
      </c>
      <c r="E30">
        <v>44</v>
      </c>
      <c r="F30" s="8">
        <f t="shared" si="3"/>
        <v>18.808877669085938</v>
      </c>
      <c r="G30" s="7">
        <f t="shared" si="4"/>
        <v>32.450000000000003</v>
      </c>
      <c r="H30" s="7">
        <f t="shared" si="5"/>
        <v>25.109824828636714</v>
      </c>
      <c r="I30" s="9"/>
      <c r="J30" s="5"/>
      <c r="L30" s="4"/>
      <c r="M30" s="4"/>
      <c r="N30" s="4"/>
    </row>
    <row r="31" spans="1:14" s="3" customFormat="1" ht="12.75" customHeight="1">
      <c r="A31">
        <v>76.15625</v>
      </c>
      <c r="B31">
        <v>259.10000000000002</v>
      </c>
      <c r="C31">
        <v>234.8</v>
      </c>
      <c r="D31">
        <v>4385</v>
      </c>
      <c r="E31">
        <v>38</v>
      </c>
      <c r="F31" s="8">
        <f t="shared" si="3"/>
        <v>17.52708530556432</v>
      </c>
      <c r="G31" s="7">
        <f t="shared" si="4"/>
        <v>28.025000000000002</v>
      </c>
      <c r="H31" s="7">
        <f t="shared" si="5"/>
        <v>23.398633853769994</v>
      </c>
      <c r="I31" s="9"/>
      <c r="J31" s="5"/>
      <c r="L31" s="4"/>
      <c r="M31" s="4"/>
      <c r="N31" s="4"/>
    </row>
    <row r="32" spans="1:14" s="3" customFormat="1" ht="12.75" customHeight="1">
      <c r="A32">
        <v>76</v>
      </c>
      <c r="B32">
        <v>248.8</v>
      </c>
      <c r="C32">
        <v>223.7</v>
      </c>
      <c r="D32">
        <v>4545</v>
      </c>
      <c r="E32">
        <v>35.6</v>
      </c>
      <c r="F32" s="8">
        <f t="shared" si="3"/>
        <v>17.019248974439886</v>
      </c>
      <c r="G32" s="7">
        <f t="shared" si="4"/>
        <v>26.255000000000003</v>
      </c>
      <c r="H32" s="7">
        <f t="shared" si="5"/>
        <v>22.720673076923077</v>
      </c>
      <c r="I32" s="9"/>
      <c r="J32" s="5"/>
      <c r="L32" s="4"/>
      <c r="M32" s="4"/>
      <c r="N32" s="4"/>
    </row>
    <row r="33" spans="1:14" s="3" customFormat="1" ht="12.75" customHeight="1">
      <c r="A33">
        <v>76.59375</v>
      </c>
      <c r="B33">
        <v>239.6</v>
      </c>
      <c r="C33">
        <v>217.7</v>
      </c>
      <c r="D33">
        <v>4712</v>
      </c>
      <c r="E33">
        <v>33.200000000000003</v>
      </c>
      <c r="F33" s="8">
        <f t="shared" si="3"/>
        <v>16.455075207741668</v>
      </c>
      <c r="G33" s="7">
        <f t="shared" si="4"/>
        <v>24.485000000000003</v>
      </c>
      <c r="H33" s="7">
        <f t="shared" si="5"/>
        <v>21.96750190403656</v>
      </c>
      <c r="I33" s="9"/>
      <c r="J33" s="5"/>
      <c r="L33" s="4"/>
      <c r="M33" s="4"/>
      <c r="N33" s="4"/>
    </row>
    <row r="34" spans="1:14" s="3" customFormat="1" ht="12.75" customHeight="1">
      <c r="A34">
        <v>76.75</v>
      </c>
      <c r="B34">
        <v>232.2</v>
      </c>
      <c r="C34">
        <v>209.8</v>
      </c>
      <c r="D34">
        <v>4867</v>
      </c>
      <c r="E34">
        <v>31</v>
      </c>
      <c r="F34" s="8">
        <f t="shared" si="3"/>
        <v>15.870095718943936</v>
      </c>
      <c r="G34" s="7">
        <f t="shared" si="4"/>
        <v>22.862500000000001</v>
      </c>
      <c r="H34" s="7">
        <f t="shared" si="5"/>
        <v>21.186555121858341</v>
      </c>
      <c r="I34" s="9"/>
      <c r="J34" s="5"/>
      <c r="L34" s="4"/>
      <c r="M34" s="4"/>
      <c r="N34" s="4"/>
    </row>
    <row r="35" spans="1:14" s="3" customFormat="1" ht="12.75" customHeight="1">
      <c r="A35">
        <v>75.546875</v>
      </c>
      <c r="B35">
        <v>216.9</v>
      </c>
      <c r="C35">
        <v>194.9</v>
      </c>
      <c r="D35">
        <v>5188</v>
      </c>
      <c r="E35">
        <v>27.4</v>
      </c>
      <c r="F35" s="8">
        <f t="shared" si="3"/>
        <v>14.952266750815188</v>
      </c>
      <c r="G35" s="7">
        <f t="shared" si="4"/>
        <v>20.2075</v>
      </c>
      <c r="H35" s="7">
        <f t="shared" si="5"/>
        <v>19.961254760091393</v>
      </c>
      <c r="I35" s="9"/>
      <c r="J35" s="5"/>
      <c r="L35" s="4"/>
      <c r="M35" s="4"/>
      <c r="N35" s="4"/>
    </row>
    <row r="36" spans="1:14" s="3" customFormat="1" ht="12.75" customHeight="1">
      <c r="A36">
        <v>74.65625</v>
      </c>
      <c r="B36">
        <v>209</v>
      </c>
      <c r="C36">
        <v>190.2</v>
      </c>
      <c r="D36">
        <v>5335</v>
      </c>
      <c r="E36">
        <v>25</v>
      </c>
      <c r="F36" s="8">
        <f t="shared" si="3"/>
        <v>14.029136425791522</v>
      </c>
      <c r="G36" s="7">
        <f t="shared" si="4"/>
        <v>18.4375</v>
      </c>
      <c r="H36" s="7">
        <f t="shared" si="5"/>
        <v>18.728877094440215</v>
      </c>
      <c r="I36" s="9"/>
      <c r="J36" s="5"/>
      <c r="L36" s="4"/>
      <c r="M36" s="4"/>
      <c r="N36" s="4"/>
    </row>
    <row r="37" spans="1:14" s="3" customFormat="1" ht="12.75" customHeight="1">
      <c r="A37">
        <v>75.84375</v>
      </c>
      <c r="B37">
        <v>196</v>
      </c>
      <c r="C37">
        <v>176</v>
      </c>
      <c r="D37">
        <v>5693</v>
      </c>
      <c r="E37">
        <v>21.4</v>
      </c>
      <c r="F37" s="8">
        <f t="shared" si="3"/>
        <v>12.814789102766383</v>
      </c>
      <c r="G37" s="7">
        <f t="shared" si="4"/>
        <v>15.782500000000001</v>
      </c>
      <c r="H37" s="7">
        <f t="shared" si="5"/>
        <v>17.107725152322924</v>
      </c>
      <c r="I37" s="9"/>
      <c r="J37" s="5"/>
      <c r="L37" s="4"/>
      <c r="M37" s="4"/>
      <c r="N37" s="4"/>
    </row>
    <row r="38" spans="1:14" s="3" customFormat="1" ht="12.75" customHeight="1">
      <c r="A38">
        <v>75.09375</v>
      </c>
      <c r="B38">
        <v>188</v>
      </c>
      <c r="C38">
        <v>174.3</v>
      </c>
      <c r="D38">
        <v>5827</v>
      </c>
      <c r="E38">
        <v>20.2</v>
      </c>
      <c r="F38" s="8">
        <f t="shared" si="3"/>
        <v>12.380919322604397</v>
      </c>
      <c r="G38" s="7">
        <f t="shared" si="4"/>
        <v>14.897500000000001</v>
      </c>
      <c r="H38" s="7">
        <f t="shared" si="5"/>
        <v>16.528509615384614</v>
      </c>
      <c r="I38" s="9"/>
      <c r="J38" s="5"/>
      <c r="L38" s="4"/>
      <c r="M38" s="4"/>
      <c r="N38" s="4"/>
    </row>
    <row r="39" spans="1:14" s="3" customFormat="1" ht="12.75" customHeight="1">
      <c r="A39">
        <v>76.296875</v>
      </c>
      <c r="B39">
        <v>183</v>
      </c>
      <c r="C39">
        <v>169.4</v>
      </c>
      <c r="D39">
        <v>5984</v>
      </c>
      <c r="E39">
        <v>19</v>
      </c>
      <c r="F39" s="8">
        <f t="shared" si="3"/>
        <v>11.959187966761334</v>
      </c>
      <c r="G39" s="7">
        <f t="shared" si="4"/>
        <v>14.012500000000001</v>
      </c>
      <c r="H39" s="7">
        <f t="shared" si="5"/>
        <v>15.965498857578066</v>
      </c>
      <c r="I39" s="9"/>
      <c r="J39" s="5"/>
      <c r="L39" s="4"/>
      <c r="M39" s="4"/>
      <c r="N39" s="4"/>
    </row>
    <row r="40" spans="1:14" s="3" customFormat="1" ht="12.75" customHeight="1">
      <c r="A40">
        <v>75.703125</v>
      </c>
      <c r="B40">
        <v>177</v>
      </c>
      <c r="C40">
        <v>168.4</v>
      </c>
      <c r="D40">
        <v>6143</v>
      </c>
      <c r="E40">
        <v>17.8</v>
      </c>
      <c r="F40" s="8">
        <f t="shared" si="3"/>
        <v>11.501567266224887</v>
      </c>
      <c r="G40" s="7">
        <f t="shared" si="4"/>
        <v>13.127500000000001</v>
      </c>
      <c r="H40" s="7">
        <f t="shared" si="5"/>
        <v>15.354575875856819</v>
      </c>
      <c r="I40" s="9"/>
      <c r="J40" s="5"/>
      <c r="L40" s="4"/>
      <c r="M40" s="4"/>
      <c r="N40" s="4"/>
    </row>
    <row r="41" spans="1:14" s="3" customFormat="1" ht="12.75" customHeight="1">
      <c r="A41">
        <v>74.953125</v>
      </c>
      <c r="B41">
        <v>171.1</v>
      </c>
      <c r="C41">
        <v>166</v>
      </c>
      <c r="D41">
        <v>6301</v>
      </c>
      <c r="E41">
        <v>16.600000000000001</v>
      </c>
      <c r="F41" s="8">
        <f t="shared" si="3"/>
        <v>11.002061638792469</v>
      </c>
      <c r="G41" s="7">
        <f t="shared" si="4"/>
        <v>12.242500000000001</v>
      </c>
      <c r="H41" s="7">
        <f t="shared" si="5"/>
        <v>14.687736576542271</v>
      </c>
      <c r="I41" s="9"/>
      <c r="J41" s="5"/>
      <c r="L41" s="4"/>
      <c r="M41" s="4"/>
      <c r="N41" s="4"/>
    </row>
    <row r="42" spans="1:14" s="3" customFormat="1" ht="12.75" customHeight="1">
      <c r="A42">
        <v>74.796875</v>
      </c>
      <c r="B42">
        <v>165.4</v>
      </c>
      <c r="C42">
        <v>156</v>
      </c>
      <c r="D42">
        <v>6456</v>
      </c>
      <c r="E42">
        <v>15.6</v>
      </c>
      <c r="F42" s="8">
        <f t="shared" si="3"/>
        <v>10.593625749447774</v>
      </c>
      <c r="G42" s="7">
        <f t="shared" si="4"/>
        <v>11.505000000000001</v>
      </c>
      <c r="H42" s="7">
        <f t="shared" si="5"/>
        <v>14.142475247524752</v>
      </c>
      <c r="I42" s="9"/>
      <c r="J42" s="5"/>
      <c r="L42" s="4"/>
      <c r="M42" s="4"/>
      <c r="N42" s="4"/>
    </row>
    <row r="43" spans="1:14" s="3" customFormat="1" ht="12.75" customHeight="1">
      <c r="A43">
        <v>76.15625</v>
      </c>
      <c r="B43">
        <v>159</v>
      </c>
      <c r="C43">
        <v>152.1</v>
      </c>
      <c r="D43">
        <v>6777</v>
      </c>
      <c r="E43">
        <v>14.4</v>
      </c>
      <c r="F43" s="8">
        <f t="shared" si="3"/>
        <v>10.264941621962764</v>
      </c>
      <c r="G43" s="7">
        <f t="shared" si="4"/>
        <v>10.620000000000001</v>
      </c>
      <c r="H43" s="7">
        <f t="shared" si="5"/>
        <v>13.70368240670221</v>
      </c>
      <c r="I43" s="9"/>
      <c r="J43" s="5"/>
      <c r="L43" s="4"/>
      <c r="M43" s="4"/>
      <c r="N43" s="4"/>
    </row>
    <row r="44" spans="1:14" s="3" customFormat="1" ht="12.75" customHeight="1">
      <c r="A44">
        <v>76</v>
      </c>
      <c r="B44">
        <v>157.19999999999999</v>
      </c>
      <c r="C44">
        <v>147.9</v>
      </c>
      <c r="D44">
        <v>6961</v>
      </c>
      <c r="E44">
        <v>13.2</v>
      </c>
      <c r="F44" s="8">
        <f t="shared" si="3"/>
        <v>9.6650047333543707</v>
      </c>
      <c r="G44" s="7">
        <f t="shared" si="4"/>
        <v>9.7349999999999994</v>
      </c>
      <c r="H44" s="7">
        <f t="shared" si="5"/>
        <v>12.902767517136327</v>
      </c>
      <c r="I44" s="9"/>
      <c r="J44" s="5"/>
      <c r="L44" s="4"/>
      <c r="M44" s="4"/>
      <c r="N44" s="4"/>
    </row>
    <row r="45" spans="1:14" s="3" customFormat="1" ht="12.75" customHeight="1">
      <c r="A45">
        <v>75.546875</v>
      </c>
      <c r="B45">
        <v>140.80000000000001</v>
      </c>
      <c r="C45">
        <v>136.19999999999999</v>
      </c>
      <c r="D45">
        <v>7433</v>
      </c>
      <c r="E45">
        <v>12</v>
      </c>
      <c r="F45" s="8">
        <f t="shared" si="3"/>
        <v>9.3821394761754497</v>
      </c>
      <c r="G45" s="7">
        <f t="shared" si="4"/>
        <v>8.8500000000000014</v>
      </c>
      <c r="H45" s="7">
        <f t="shared" si="5"/>
        <v>12.525142802741817</v>
      </c>
      <c r="I45" s="9"/>
      <c r="J45" s="5"/>
      <c r="L45" s="4"/>
      <c r="M45" s="4"/>
      <c r="N45" s="4"/>
    </row>
    <row r="46" spans="1:14" s="3" customFormat="1" ht="12.75" customHeight="1">
      <c r="A46">
        <v>74.34375</v>
      </c>
      <c r="B46">
        <v>138.69999999999999</v>
      </c>
      <c r="C46">
        <v>128.1</v>
      </c>
      <c r="D46">
        <v>7740</v>
      </c>
      <c r="E46">
        <v>10.8</v>
      </c>
      <c r="F46" s="8">
        <f t="shared" si="3"/>
        <v>8.7926790785736824</v>
      </c>
      <c r="G46" s="7">
        <f t="shared" si="4"/>
        <v>7.9650000000000007</v>
      </c>
      <c r="H46" s="7">
        <f t="shared" si="5"/>
        <v>11.738214013709065</v>
      </c>
      <c r="I46" s="9"/>
      <c r="J46" s="5"/>
      <c r="L46" s="4"/>
      <c r="M46" s="4"/>
      <c r="N46" s="4"/>
    </row>
    <row r="47" spans="1:14" s="3" customFormat="1" ht="12.75" customHeight="1">
      <c r="A47">
        <v>73.90625</v>
      </c>
      <c r="B47">
        <v>135</v>
      </c>
      <c r="C47">
        <v>124.6</v>
      </c>
      <c r="D47">
        <v>7915</v>
      </c>
      <c r="E47">
        <v>9.6</v>
      </c>
      <c r="F47" s="8">
        <f t="shared" si="3"/>
        <v>7.9924266330072582</v>
      </c>
      <c r="G47" s="7">
        <f t="shared" si="4"/>
        <v>7.08</v>
      </c>
      <c r="H47" s="7">
        <f t="shared" si="5"/>
        <v>10.66987814166032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 s="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 s="1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 s="1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 s="1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ref="F61:F124" si="6">(D61*E61)/9507</f>
        <v>0</v>
      </c>
      <c r="G61" s="7">
        <f t="shared" ref="G61:G124" si="7">SUM(E61*0.7375)</f>
        <v>0</v>
      </c>
      <c r="H61" s="7">
        <f t="shared" ref="H61:H124" si="8">SUM(D61*G61)/5252</f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6"/>
        <v>0</v>
      </c>
      <c r="G62" s="7">
        <f t="shared" si="7"/>
        <v>0</v>
      </c>
      <c r="H62" s="7">
        <f t="shared" si="8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6"/>
        <v>0</v>
      </c>
      <c r="G63" s="7">
        <f t="shared" si="7"/>
        <v>0</v>
      </c>
      <c r="H63" s="7">
        <f t="shared" si="8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6"/>
        <v>0</v>
      </c>
      <c r="G64" s="7">
        <f t="shared" si="7"/>
        <v>0</v>
      </c>
      <c r="H64" s="7">
        <f t="shared" si="8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si="6"/>
        <v>0</v>
      </c>
      <c r="G65" s="7">
        <f t="shared" si="7"/>
        <v>0</v>
      </c>
      <c r="H65" s="7">
        <f t="shared" si="8"/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ref="F125:F188" si="9">(D125*E125)/9507</f>
        <v>0</v>
      </c>
      <c r="G125" s="7">
        <f t="shared" ref="G125:G188" si="10">SUM(E125*0.7375)</f>
        <v>0</v>
      </c>
      <c r="H125" s="7">
        <f t="shared" ref="H125:H188" si="11">SUM(D125*G125)/5252</f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9"/>
        <v>0</v>
      </c>
      <c r="G126" s="7">
        <f t="shared" si="10"/>
        <v>0</v>
      </c>
      <c r="H126" s="7">
        <f t="shared" si="11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9"/>
        <v>0</v>
      </c>
      <c r="G127" s="7">
        <f t="shared" si="10"/>
        <v>0</v>
      </c>
      <c r="H127" s="7">
        <f t="shared" si="11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9"/>
        <v>0</v>
      </c>
      <c r="G128" s="7">
        <f t="shared" si="10"/>
        <v>0</v>
      </c>
      <c r="H128" s="7">
        <f t="shared" si="11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9"/>
        <v>0</v>
      </c>
      <c r="G129" s="7">
        <f t="shared" si="10"/>
        <v>0</v>
      </c>
      <c r="H129" s="7">
        <f t="shared" si="11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>
      <c r="A184" s="1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J184"/>
      <c r="L184"/>
      <c r="M184"/>
    </row>
    <row r="185" spans="1:14">
      <c r="A185" s="1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J185"/>
      <c r="L185"/>
      <c r="M185"/>
    </row>
    <row r="186" spans="1:14">
      <c r="A186" s="1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</row>
    <row r="187" spans="1:14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A189" s="1"/>
      <c r="C189"/>
      <c r="D189"/>
      <c r="E189"/>
      <c r="F189" s="8">
        <f t="shared" ref="F189:F228" si="12">(D189*E189)/9507</f>
        <v>0</v>
      </c>
      <c r="G189" s="7">
        <f t="shared" ref="G189:G228" si="13">SUM(E189*0.7375)</f>
        <v>0</v>
      </c>
      <c r="H189" s="7">
        <f t="shared" ref="H189:H228" si="14">SUM(D189*G189)/5252</f>
        <v>0</v>
      </c>
      <c r="J189"/>
      <c r="L189"/>
      <c r="M189"/>
    </row>
    <row r="190" spans="1:14">
      <c r="A190" s="1"/>
      <c r="C190"/>
      <c r="D190"/>
      <c r="E190"/>
      <c r="F190" s="8">
        <f t="shared" si="12"/>
        <v>0</v>
      </c>
      <c r="G190" s="7">
        <f t="shared" si="13"/>
        <v>0</v>
      </c>
      <c r="H190" s="7">
        <f t="shared" si="14"/>
        <v>0</v>
      </c>
      <c r="J190"/>
      <c r="L190"/>
      <c r="M190"/>
    </row>
    <row r="191" spans="1:14">
      <c r="A191" s="1"/>
      <c r="C191"/>
      <c r="D191"/>
      <c r="E191"/>
      <c r="F191" s="8">
        <f t="shared" si="12"/>
        <v>0</v>
      </c>
      <c r="G191" s="7">
        <f t="shared" si="13"/>
        <v>0</v>
      </c>
      <c r="H191" s="7">
        <f t="shared" si="14"/>
        <v>0</v>
      </c>
      <c r="J191"/>
      <c r="L191"/>
      <c r="M191"/>
    </row>
    <row r="192" spans="1:14">
      <c r="A192" s="1"/>
      <c r="C192"/>
      <c r="D192"/>
      <c r="E192"/>
      <c r="F192" s="8">
        <f t="shared" si="12"/>
        <v>0</v>
      </c>
      <c r="G192" s="7">
        <f t="shared" si="13"/>
        <v>0</v>
      </c>
      <c r="H192" s="7">
        <f t="shared" si="14"/>
        <v>0</v>
      </c>
      <c r="J192"/>
      <c r="L192"/>
      <c r="M192"/>
    </row>
    <row r="193" spans="1:14">
      <c r="A193" s="1"/>
      <c r="C193"/>
      <c r="D193"/>
      <c r="E193"/>
      <c r="F193" s="8">
        <f t="shared" si="12"/>
        <v>0</v>
      </c>
      <c r="G193" s="7">
        <f t="shared" si="13"/>
        <v>0</v>
      </c>
      <c r="H193" s="7">
        <f t="shared" si="14"/>
        <v>0</v>
      </c>
      <c r="J193"/>
      <c r="L193"/>
      <c r="M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  <c r="N194"/>
    </row>
    <row r="195" spans="1:14" hidden="1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  <c r="N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  <c r="N196"/>
    </row>
    <row r="197" spans="1:14" hidden="1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  <c r="N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 hidden="1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 hidden="1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 hidden="1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 hidden="1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 hidden="1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 hidden="1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 hidden="1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 hidden="1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 hidden="1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 hidden="1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0"/>
        <v>0</v>
      </c>
      <c r="G229" s="7">
        <f t="shared" si="1"/>
        <v>0</v>
      </c>
      <c r="H229" s="7">
        <f t="shared" si="2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0"/>
        <v>0</v>
      </c>
      <c r="G230" s="7">
        <f t="shared" si="1"/>
        <v>0</v>
      </c>
      <c r="H230" s="7">
        <f t="shared" si="2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0"/>
        <v>0</v>
      </c>
      <c r="G231" s="7">
        <f t="shared" si="1"/>
        <v>0</v>
      </c>
      <c r="H231" s="7">
        <f t="shared" si="2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0"/>
        <v>0</v>
      </c>
      <c r="G232" s="7">
        <f t="shared" si="1"/>
        <v>0</v>
      </c>
      <c r="H232" s="7">
        <f t="shared" si="2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ref="F243:F306" si="15">(D243*E243)/9507</f>
        <v>0</v>
      </c>
      <c r="G243" s="7">
        <f t="shared" ref="G243:G306" si="16">SUM(E243*0.7375)</f>
        <v>0</v>
      </c>
      <c r="H243" s="7">
        <f t="shared" ref="H243:H306" si="17">SUM(D243*G243)/5252</f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ref="F307:F370" si="18">(D307*E307)/9507</f>
        <v>0</v>
      </c>
      <c r="G307" s="7">
        <f t="shared" ref="G307:G370" si="19">SUM(E307*0.7375)</f>
        <v>0</v>
      </c>
      <c r="H307" s="7">
        <f t="shared" ref="H307:H370" si="20">SUM(D307*G307)/5252</f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ref="F371:F434" si="21">(D371*E371)/9507</f>
        <v>0</v>
      </c>
      <c r="G371" s="7">
        <f t="shared" ref="G371:G434" si="22">SUM(E371*0.7375)</f>
        <v>0</v>
      </c>
      <c r="H371" s="7">
        <f t="shared" ref="H371:H434" si="23">SUM(D371*G371)/5252</f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ref="F435:F498" si="24">(D435*E435)/9507</f>
        <v>0</v>
      </c>
      <c r="G435" s="7">
        <f t="shared" ref="G435:G498" si="25">SUM(E435*0.7375)</f>
        <v>0</v>
      </c>
      <c r="H435" s="7">
        <f t="shared" ref="H435:H498" si="26">SUM(D435*G435)/5252</f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ref="F499:F562" si="27">(D499*E499)/9507</f>
        <v>0</v>
      </c>
      <c r="G499" s="7">
        <f t="shared" ref="G499:G562" si="28">SUM(E499*0.7375)</f>
        <v>0</v>
      </c>
      <c r="H499" s="7">
        <f t="shared" ref="H499:H562" si="29">SUM(D499*G499)/5252</f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ref="F563:F626" si="30">(D563*E563)/9507</f>
        <v>0</v>
      </c>
      <c r="G563" s="7">
        <f t="shared" ref="G563:G626" si="31">SUM(E563*0.7375)</f>
        <v>0</v>
      </c>
      <c r="H563" s="7">
        <f t="shared" ref="H563:H626" si="32">SUM(D563*G563)/5252</f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ref="F627:F690" si="33">(D627*E627)/9507</f>
        <v>0</v>
      </c>
      <c r="G627" s="7">
        <f t="shared" ref="G627:G690" si="34">SUM(E627*0.7375)</f>
        <v>0</v>
      </c>
      <c r="H627" s="7">
        <f t="shared" ref="H627:H690" si="35">SUM(D627*G627)/5252</f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ref="F691:F754" si="36">(D691*E691)/9507</f>
        <v>0</v>
      </c>
      <c r="G691" s="7">
        <f t="shared" ref="G691:G754" si="37">SUM(E691*0.7375)</f>
        <v>0</v>
      </c>
      <c r="H691" s="7">
        <f t="shared" ref="H691:H754" si="38">SUM(D691*G691)/5252</f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ref="F755:F818" si="39">(D755*E755)/9507</f>
        <v>0</v>
      </c>
      <c r="G755" s="7">
        <f t="shared" ref="G755:G818" si="40">SUM(E755*0.7375)</f>
        <v>0</v>
      </c>
      <c r="H755" s="7">
        <f t="shared" ref="H755:H818" si="41">SUM(D755*G755)/5252</f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ref="F819:F882" si="42">(D819*E819)/9507</f>
        <v>0</v>
      </c>
      <c r="G819" s="7">
        <f t="shared" ref="G819:G882" si="43">SUM(E819*0.7375)</f>
        <v>0</v>
      </c>
      <c r="H819" s="7">
        <f t="shared" ref="H819:H882" si="44">SUM(D819*G819)/5252</f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ref="F883:F946" si="45">(D883*E883)/9507</f>
        <v>0</v>
      </c>
      <c r="G883" s="7">
        <f t="shared" ref="G883:G946" si="46">SUM(E883*0.7375)</f>
        <v>0</v>
      </c>
      <c r="H883" s="7">
        <f t="shared" ref="H883:H946" si="47">SUM(D883*G883)/5252</f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ref="F947:F1010" si="48">(D947*E947)/9507</f>
        <v>0</v>
      </c>
      <c r="G947" s="7">
        <f t="shared" ref="G947:G1010" si="49">SUM(E947*0.7375)</f>
        <v>0</v>
      </c>
      <c r="H947" s="7">
        <f t="shared" ref="H947:H1010" si="50">SUM(D947*G947)/5252</f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ref="F1011:F1074" si="51">(D1011*E1011)/9507</f>
        <v>0</v>
      </c>
      <c r="G1011" s="7">
        <f t="shared" ref="G1011:G1074" si="52">SUM(E1011*0.7375)</f>
        <v>0</v>
      </c>
      <c r="H1011" s="7">
        <f t="shared" ref="H1011:H1074" si="53">SUM(D1011*G1011)/5252</f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ref="F1075:F1123" si="54">(D1075*E1075)/9507</f>
        <v>0</v>
      </c>
      <c r="G1075" s="7">
        <f t="shared" ref="G1075:G1123" si="55">SUM(E1075*0.7375)</f>
        <v>0</v>
      </c>
      <c r="H1075" s="7">
        <f t="shared" ref="H1075:H1123" si="56">SUM(D1075*G1075)/5252</f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4" sqref="F4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10.8</v>
      </c>
      <c r="C3" s="6">
        <f t="shared" ref="C3:C9" si="0">(A3*B3)/9507</f>
        <v>1.1360050489113285</v>
      </c>
      <c r="D3" s="6">
        <f t="shared" ref="D3:D9" si="1">SUM(B3*0.7375)</f>
        <v>7.9650000000000007</v>
      </c>
      <c r="E3" s="6">
        <f t="shared" ref="E3:E9" si="2">SUM(A3*D3)/5252</f>
        <v>1.5165651180502668</v>
      </c>
      <c r="F3" s="3">
        <v>75</v>
      </c>
      <c r="G3" s="3">
        <v>82</v>
      </c>
      <c r="H3" s="3">
        <v>12.7</v>
      </c>
      <c r="I3" s="3">
        <v>79</v>
      </c>
    </row>
    <row r="4" spans="1:9">
      <c r="A4" s="3">
        <f t="shared" ref="A4:A9" si="3">A3+1000</f>
        <v>2000</v>
      </c>
      <c r="B4" s="3">
        <v>10.8</v>
      </c>
      <c r="C4" s="6">
        <f t="shared" si="0"/>
        <v>2.2720100978226569</v>
      </c>
      <c r="D4" s="6">
        <f t="shared" si="1"/>
        <v>7.9650000000000007</v>
      </c>
      <c r="E4" s="6">
        <f t="shared" si="2"/>
        <v>3.0331302361005337</v>
      </c>
      <c r="F4" s="3">
        <v>81</v>
      </c>
      <c r="G4" s="3">
        <v>82</v>
      </c>
      <c r="H4" s="3">
        <v>26.3</v>
      </c>
      <c r="I4" s="3">
        <v>82</v>
      </c>
    </row>
    <row r="5" spans="1:9">
      <c r="A5" s="3">
        <f t="shared" si="3"/>
        <v>3000</v>
      </c>
      <c r="B5" s="3">
        <v>14.4</v>
      </c>
      <c r="C5" s="6">
        <f t="shared" si="0"/>
        <v>4.5440201956453139</v>
      </c>
      <c r="D5" s="6">
        <f t="shared" si="1"/>
        <v>10.620000000000001</v>
      </c>
      <c r="E5" s="6">
        <f t="shared" si="2"/>
        <v>6.0662604722010673</v>
      </c>
      <c r="F5" s="3">
        <v>82</v>
      </c>
      <c r="G5" s="3">
        <v>82</v>
      </c>
      <c r="H5" s="3">
        <v>72</v>
      </c>
      <c r="I5" s="3">
        <v>96</v>
      </c>
    </row>
    <row r="6" spans="1:9">
      <c r="A6" s="3">
        <f t="shared" si="3"/>
        <v>4000</v>
      </c>
      <c r="B6" s="3">
        <v>13.2</v>
      </c>
      <c r="C6" s="6">
        <f t="shared" si="0"/>
        <v>5.5538024613442722</v>
      </c>
      <c r="D6" s="6">
        <f t="shared" si="1"/>
        <v>9.7349999999999994</v>
      </c>
      <c r="E6" s="6">
        <f t="shared" si="2"/>
        <v>7.4143183549124148</v>
      </c>
      <c r="F6" s="3">
        <v>82</v>
      </c>
      <c r="G6" s="3">
        <v>82</v>
      </c>
      <c r="H6" s="3">
        <v>116</v>
      </c>
      <c r="I6" s="3">
        <v>118</v>
      </c>
    </row>
    <row r="7" spans="1:9">
      <c r="A7" s="3">
        <f t="shared" si="3"/>
        <v>5000</v>
      </c>
      <c r="B7" s="3">
        <v>12.4</v>
      </c>
      <c r="C7" s="6">
        <f t="shared" si="0"/>
        <v>6.5215104659724412</v>
      </c>
      <c r="D7" s="6">
        <f t="shared" si="1"/>
        <v>9.1450000000000014</v>
      </c>
      <c r="E7" s="6">
        <f t="shared" si="2"/>
        <v>8.7062071591774579</v>
      </c>
      <c r="F7" s="3">
        <v>86</v>
      </c>
      <c r="G7" s="3">
        <v>82</v>
      </c>
      <c r="H7" s="3">
        <v>145</v>
      </c>
      <c r="I7" s="3">
        <v>135</v>
      </c>
    </row>
    <row r="8" spans="1:9">
      <c r="A8" s="3">
        <f t="shared" si="3"/>
        <v>6000</v>
      </c>
      <c r="B8" s="3">
        <v>10.8</v>
      </c>
      <c r="C8" s="6">
        <f t="shared" si="0"/>
        <v>6.8160302934679713</v>
      </c>
      <c r="D8" s="6">
        <f t="shared" si="1"/>
        <v>7.9650000000000007</v>
      </c>
      <c r="E8" s="6">
        <f t="shared" si="2"/>
        <v>9.0993907083016001</v>
      </c>
      <c r="F8" s="3">
        <v>91</v>
      </c>
      <c r="G8" s="3">
        <v>82</v>
      </c>
      <c r="H8" s="3">
        <v>162</v>
      </c>
      <c r="I8" s="3">
        <v>148</v>
      </c>
    </row>
    <row r="9" spans="1:9">
      <c r="A9" s="3">
        <f t="shared" si="3"/>
        <v>7000</v>
      </c>
      <c r="B9" s="3">
        <v>9.6</v>
      </c>
      <c r="C9" s="6">
        <f t="shared" si="0"/>
        <v>7.0684758598927102</v>
      </c>
      <c r="D9" s="6">
        <f t="shared" si="1"/>
        <v>7.08</v>
      </c>
      <c r="E9" s="6">
        <f t="shared" si="2"/>
        <v>9.4364051789794363</v>
      </c>
      <c r="F9" s="3">
        <v>89</v>
      </c>
      <c r="G9" s="3">
        <v>82</v>
      </c>
      <c r="H9" s="3">
        <v>140</v>
      </c>
      <c r="I9" s="3">
        <v>121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D26" activeCellId="1" sqref="B7 D26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7.2</v>
      </c>
      <c r="C3" s="6">
        <f t="shared" ref="C3:C9" si="0">(A3*B3)/9507</f>
        <v>0.75733669927421898</v>
      </c>
      <c r="D3" s="6">
        <f t="shared" ref="D3:D9" si="1">SUM(B3*0.7375)</f>
        <v>5.3100000000000005</v>
      </c>
      <c r="E3" s="6">
        <f t="shared" ref="E3:E9" si="2">SUM(A3*D3)/5252</f>
        <v>1.0110434120335112</v>
      </c>
      <c r="F3" s="3">
        <v>74</v>
      </c>
      <c r="G3" s="3">
        <v>83</v>
      </c>
      <c r="H3" s="3">
        <v>13.6</v>
      </c>
      <c r="I3" s="3">
        <v>77.599999999999994</v>
      </c>
    </row>
    <row r="4" spans="1:9">
      <c r="A4" s="3">
        <f t="shared" ref="A4:A9" si="3">A3+1000</f>
        <v>2000</v>
      </c>
      <c r="B4" s="3">
        <v>7.2</v>
      </c>
      <c r="C4" s="6">
        <f t="shared" si="0"/>
        <v>1.514673398548438</v>
      </c>
      <c r="D4" s="6">
        <f t="shared" si="1"/>
        <v>5.3100000000000005</v>
      </c>
      <c r="E4" s="6">
        <f t="shared" si="2"/>
        <v>2.0220868240670224</v>
      </c>
      <c r="F4" s="3">
        <v>77</v>
      </c>
      <c r="G4" s="3">
        <v>83</v>
      </c>
      <c r="H4" s="3">
        <v>15.3</v>
      </c>
      <c r="I4" s="3">
        <v>56</v>
      </c>
    </row>
    <row r="5" spans="1:9">
      <c r="A5" s="3">
        <f t="shared" si="3"/>
        <v>3000</v>
      </c>
      <c r="B5" s="3">
        <v>9.6</v>
      </c>
      <c r="C5" s="6">
        <f t="shared" si="0"/>
        <v>3.0293467970968759</v>
      </c>
      <c r="D5" s="6">
        <f t="shared" si="1"/>
        <v>7.08</v>
      </c>
      <c r="E5" s="6">
        <f t="shared" si="2"/>
        <v>4.044173648134044</v>
      </c>
      <c r="F5" s="3">
        <v>80</v>
      </c>
      <c r="G5" s="3">
        <v>83</v>
      </c>
      <c r="H5" s="3">
        <v>36.700000000000003</v>
      </c>
      <c r="I5" s="3">
        <v>81</v>
      </c>
    </row>
    <row r="6" spans="1:9">
      <c r="A6" s="3">
        <f t="shared" si="3"/>
        <v>4000</v>
      </c>
      <c r="B6" s="3">
        <v>7.2</v>
      </c>
      <c r="C6" s="6">
        <f t="shared" si="0"/>
        <v>3.0293467970968759</v>
      </c>
      <c r="D6" s="6">
        <f t="shared" si="1"/>
        <v>5.3100000000000005</v>
      </c>
      <c r="E6" s="6">
        <f t="shared" si="2"/>
        <v>4.0441736481340449</v>
      </c>
      <c r="F6" s="3">
        <v>84</v>
      </c>
      <c r="G6" s="3">
        <v>83</v>
      </c>
      <c r="H6" s="3">
        <v>30</v>
      </c>
      <c r="I6" s="3">
        <v>58</v>
      </c>
    </row>
    <row r="7" spans="1:9">
      <c r="A7" s="3">
        <f t="shared" si="3"/>
        <v>5000</v>
      </c>
      <c r="B7" s="3">
        <v>7.2</v>
      </c>
      <c r="C7" s="6">
        <f t="shared" si="0"/>
        <v>3.7866834963710949</v>
      </c>
      <c r="D7" s="6">
        <f t="shared" si="1"/>
        <v>5.3100000000000005</v>
      </c>
      <c r="E7" s="6">
        <f t="shared" si="2"/>
        <v>5.0552170601675561</v>
      </c>
      <c r="F7" s="3">
        <v>81</v>
      </c>
      <c r="G7" s="3">
        <v>83</v>
      </c>
      <c r="H7" s="3">
        <v>47</v>
      </c>
      <c r="I7" s="3">
        <v>62</v>
      </c>
    </row>
    <row r="8" spans="1:9">
      <c r="A8" s="3">
        <f t="shared" si="3"/>
        <v>6000</v>
      </c>
      <c r="B8" s="3">
        <v>7.2</v>
      </c>
      <c r="C8" s="6">
        <f t="shared" si="0"/>
        <v>4.5440201956453139</v>
      </c>
      <c r="D8" s="6">
        <f t="shared" si="1"/>
        <v>5.3100000000000005</v>
      </c>
      <c r="E8" s="6">
        <f t="shared" si="2"/>
        <v>6.0662604722010673</v>
      </c>
      <c r="F8" s="3">
        <v>83</v>
      </c>
      <c r="G8" s="3">
        <v>83</v>
      </c>
      <c r="H8" s="3">
        <v>55</v>
      </c>
      <c r="I8" s="3">
        <v>64</v>
      </c>
    </row>
    <row r="9" spans="1:9">
      <c r="A9" s="3">
        <f t="shared" si="3"/>
        <v>7000</v>
      </c>
      <c r="B9" s="3">
        <v>9.6</v>
      </c>
      <c r="C9" s="6">
        <f t="shared" si="0"/>
        <v>7.0684758598927102</v>
      </c>
      <c r="D9" s="6">
        <f t="shared" si="1"/>
        <v>7.08</v>
      </c>
      <c r="E9" s="6">
        <f t="shared" si="2"/>
        <v>9.4364051789794363</v>
      </c>
      <c r="F9" s="3">
        <v>94</v>
      </c>
      <c r="G9" s="3">
        <v>83</v>
      </c>
      <c r="H9" s="3">
        <v>86</v>
      </c>
      <c r="I9" s="3">
        <v>78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D26" activeCellId="1" sqref="B7 D26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6</v>
      </c>
      <c r="C3" s="6">
        <f t="shared" ref="C3:C7" si="0">(A3*B3)/9507</f>
        <v>0.63111391606184919</v>
      </c>
      <c r="D3" s="6">
        <f t="shared" ref="D3:D7" si="1">SUM(B3*0.7375)</f>
        <v>4.4250000000000007</v>
      </c>
      <c r="E3" s="6">
        <f t="shared" ref="E3:E7" si="2">SUM(A3*D3)/5252</f>
        <v>0.84253617669459269</v>
      </c>
      <c r="F3" s="3">
        <v>75</v>
      </c>
      <c r="G3" s="3">
        <v>86</v>
      </c>
      <c r="H3" s="3">
        <v>9.1999999999999993</v>
      </c>
      <c r="I3" s="3">
        <v>60</v>
      </c>
    </row>
    <row r="4" spans="1:9">
      <c r="A4" s="3">
        <f t="shared" ref="A4:A7" si="3">A3+1000</f>
        <v>2000</v>
      </c>
      <c r="B4" s="3">
        <v>4.8</v>
      </c>
      <c r="C4" s="6">
        <f t="shared" si="0"/>
        <v>1.0097822656989586</v>
      </c>
      <c r="D4" s="6">
        <f t="shared" si="1"/>
        <v>3.54</v>
      </c>
      <c r="E4" s="6">
        <f t="shared" si="2"/>
        <v>1.3480578827113481</v>
      </c>
      <c r="F4" s="3">
        <v>78</v>
      </c>
      <c r="G4" s="3">
        <v>86</v>
      </c>
      <c r="H4" s="3">
        <v>13.7</v>
      </c>
      <c r="I4" s="3">
        <v>55</v>
      </c>
    </row>
    <row r="5" spans="1:9">
      <c r="A5" s="3">
        <f t="shared" si="3"/>
        <v>3000</v>
      </c>
      <c r="B5" s="3">
        <v>3.6</v>
      </c>
      <c r="C5" s="6">
        <f t="shared" si="0"/>
        <v>1.1360050489113285</v>
      </c>
      <c r="D5" s="6">
        <f t="shared" si="1"/>
        <v>2.6550000000000002</v>
      </c>
      <c r="E5" s="6">
        <f t="shared" si="2"/>
        <v>1.5165651180502668</v>
      </c>
      <c r="F5" s="3">
        <v>68</v>
      </c>
      <c r="G5" s="3">
        <v>87</v>
      </c>
      <c r="H5" s="3">
        <v>14.8</v>
      </c>
      <c r="I5" s="3">
        <v>45</v>
      </c>
    </row>
    <row r="6" spans="1:9">
      <c r="A6" s="3">
        <f t="shared" si="3"/>
        <v>4000</v>
      </c>
      <c r="B6" s="3">
        <v>2.4</v>
      </c>
      <c r="C6" s="6">
        <f t="shared" si="0"/>
        <v>1.0097822656989586</v>
      </c>
      <c r="D6" s="6">
        <f t="shared" si="1"/>
        <v>1.77</v>
      </c>
      <c r="E6" s="6">
        <f t="shared" si="2"/>
        <v>1.3480578827113481</v>
      </c>
      <c r="F6" s="3">
        <v>68</v>
      </c>
      <c r="G6" s="3">
        <v>91</v>
      </c>
      <c r="H6" s="3">
        <v>13</v>
      </c>
      <c r="I6" s="3">
        <v>35</v>
      </c>
    </row>
    <row r="7" spans="1:9">
      <c r="A7" s="3">
        <f t="shared" si="3"/>
        <v>5000</v>
      </c>
      <c r="B7" s="3">
        <v>2.4</v>
      </c>
      <c r="C7" s="6">
        <f t="shared" si="0"/>
        <v>1.2622278321236984</v>
      </c>
      <c r="D7" s="6">
        <f t="shared" si="1"/>
        <v>1.77</v>
      </c>
      <c r="E7" s="6">
        <f t="shared" si="2"/>
        <v>1.6850723533891852</v>
      </c>
      <c r="F7" s="3">
        <v>65</v>
      </c>
      <c r="G7" s="3">
        <v>91</v>
      </c>
      <c r="H7" s="3">
        <v>48.9</v>
      </c>
      <c r="I7" s="3">
        <v>36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2012-11-26T17:56:47Z</cp:lastPrinted>
  <dcterms:created xsi:type="dcterms:W3CDTF">2009-05-07T18:21:17Z</dcterms:created>
  <dcterms:modified xsi:type="dcterms:W3CDTF">2013-01-18T18:22:07Z</dcterms:modified>
</cp:coreProperties>
</file>