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 s="1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/>
  <c r="F58"/>
  <c r="G58"/>
  <c r="H58"/>
  <c r="F59"/>
  <c r="G59"/>
  <c r="H59" s="1"/>
  <c r="F60"/>
  <c r="G60"/>
  <c r="H60" s="1"/>
  <c r="F61"/>
  <c r="G61"/>
  <c r="H61"/>
  <c r="F62"/>
  <c r="G62"/>
  <c r="H62"/>
  <c r="F63"/>
  <c r="G63"/>
  <c r="H63" s="1"/>
  <c r="F64"/>
  <c r="G64"/>
  <c r="H64" s="1"/>
  <c r="F65"/>
  <c r="G65"/>
  <c r="H65"/>
  <c r="F66"/>
  <c r="G66"/>
  <c r="H66"/>
  <c r="F67"/>
  <c r="G67"/>
  <c r="H67" s="1"/>
  <c r="F68"/>
  <c r="G68"/>
  <c r="H68" s="1"/>
  <c r="F69"/>
  <c r="G69"/>
  <c r="H69"/>
  <c r="F70"/>
  <c r="G70"/>
  <c r="H70"/>
  <c r="F71"/>
  <c r="G71"/>
  <c r="H71" s="1"/>
  <c r="F72"/>
  <c r="G72"/>
  <c r="H72" s="1"/>
  <c r="F73"/>
  <c r="G73"/>
  <c r="H73"/>
  <c r="F74"/>
  <c r="G74"/>
  <c r="H74"/>
  <c r="F75"/>
  <c r="G75"/>
  <c r="H75" s="1"/>
  <c r="F76"/>
  <c r="G76"/>
  <c r="H76" s="1"/>
  <c r="F77"/>
  <c r="G77"/>
  <c r="H77"/>
  <c r="F78"/>
  <c r="G78"/>
  <c r="H78"/>
  <c r="F79"/>
  <c r="G79"/>
  <c r="H79" s="1"/>
  <c r="F80"/>
  <c r="G80"/>
  <c r="H80" s="1"/>
  <c r="F81"/>
  <c r="G81"/>
  <c r="H81"/>
  <c r="F82"/>
  <c r="G82"/>
  <c r="H82"/>
  <c r="F83"/>
  <c r="G83"/>
  <c r="H83" s="1"/>
  <c r="F84"/>
  <c r="G84"/>
  <c r="H84" s="1"/>
  <c r="F85"/>
  <c r="G85"/>
  <c r="H85"/>
  <c r="F86"/>
  <c r="G86"/>
  <c r="H86"/>
  <c r="F87"/>
  <c r="G87"/>
  <c r="H87" s="1"/>
  <c r="F88"/>
  <c r="G88"/>
  <c r="H88" s="1"/>
  <c r="F89"/>
  <c r="G89"/>
  <c r="H89"/>
  <c r="F90"/>
  <c r="G90"/>
  <c r="H90"/>
  <c r="F91"/>
  <c r="G91"/>
  <c r="H91" s="1"/>
  <c r="F92"/>
  <c r="G92"/>
  <c r="H92" s="1"/>
  <c r="F93"/>
  <c r="G93"/>
  <c r="H93"/>
  <c r="F94"/>
  <c r="G94"/>
  <c r="H94"/>
  <c r="F95"/>
  <c r="G95"/>
  <c r="H95" s="1"/>
  <c r="F96"/>
  <c r="G96"/>
  <c r="H96" s="1"/>
  <c r="F97"/>
  <c r="G97"/>
  <c r="H97"/>
  <c r="F98"/>
  <c r="G98"/>
  <c r="H98"/>
  <c r="F99"/>
  <c r="G99"/>
  <c r="H99" s="1"/>
  <c r="F100"/>
  <c r="G100"/>
  <c r="H100" s="1"/>
  <c r="F101"/>
  <c r="G101"/>
  <c r="H101"/>
  <c r="F102"/>
  <c r="G102"/>
  <c r="H102"/>
  <c r="F103"/>
  <c r="G103"/>
  <c r="H103" s="1"/>
  <c r="F104"/>
  <c r="G104"/>
  <c r="H104" s="1"/>
  <c r="F105"/>
  <c r="G105"/>
  <c r="H105"/>
  <c r="F106"/>
  <c r="G106"/>
  <c r="H106"/>
  <c r="F107"/>
  <c r="G107"/>
  <c r="H107" s="1"/>
  <c r="F108"/>
  <c r="G108"/>
  <c r="H108" s="1"/>
  <c r="F109"/>
  <c r="G109"/>
  <c r="H109"/>
  <c r="F110"/>
  <c r="G110"/>
  <c r="H110"/>
  <c r="F111"/>
  <c r="G111"/>
  <c r="H111" s="1"/>
  <c r="F112"/>
  <c r="G112"/>
  <c r="H112" s="1"/>
  <c r="F113"/>
  <c r="G113"/>
  <c r="H113"/>
  <c r="F114"/>
  <c r="G114"/>
  <c r="H114"/>
  <c r="F115"/>
  <c r="G115"/>
  <c r="H115" s="1"/>
  <c r="F116"/>
  <c r="G116"/>
  <c r="H116" s="1"/>
  <c r="F117"/>
  <c r="G117"/>
  <c r="H117"/>
  <c r="F118"/>
  <c r="G118"/>
  <c r="H118"/>
  <c r="F119"/>
  <c r="G119"/>
  <c r="H119" s="1"/>
  <c r="F120"/>
  <c r="G120"/>
  <c r="H120" s="1"/>
  <c r="F121"/>
  <c r="G121"/>
  <c r="H121"/>
  <c r="F122"/>
  <c r="G122"/>
  <c r="H122"/>
  <c r="F123"/>
  <c r="G123"/>
  <c r="H123" s="1"/>
  <c r="F124"/>
  <c r="G124"/>
  <c r="H124" s="1"/>
  <c r="F125"/>
  <c r="G125"/>
  <c r="H125"/>
  <c r="F126"/>
  <c r="G126"/>
  <c r="H126"/>
  <c r="F127"/>
  <c r="G127"/>
  <c r="H127" s="1"/>
  <c r="F128"/>
  <c r="G128"/>
  <c r="H128" s="1"/>
  <c r="F129"/>
  <c r="G129"/>
  <c r="H129"/>
  <c r="F130"/>
  <c r="G130"/>
  <c r="H130"/>
  <c r="F131"/>
  <c r="G131"/>
  <c r="H131" s="1"/>
  <c r="F132"/>
  <c r="G132"/>
  <c r="H132" s="1"/>
  <c r="F133"/>
  <c r="G133"/>
  <c r="H133"/>
  <c r="F134"/>
  <c r="G134"/>
  <c r="H134"/>
  <c r="F135"/>
  <c r="G135"/>
  <c r="H135" s="1"/>
  <c r="F136"/>
  <c r="G136"/>
  <c r="H136" s="1"/>
  <c r="F137"/>
  <c r="G137"/>
  <c r="H137"/>
  <c r="F138"/>
  <c r="G138"/>
  <c r="H138"/>
  <c r="F139"/>
  <c r="G139"/>
  <c r="H139" s="1"/>
  <c r="F140"/>
  <c r="G140"/>
  <c r="H140" s="1"/>
  <c r="F141"/>
  <c r="G141"/>
  <c r="H141"/>
  <c r="F142"/>
  <c r="G142"/>
  <c r="H142"/>
  <c r="F143"/>
  <c r="G143"/>
  <c r="H143" s="1"/>
  <c r="F144"/>
  <c r="G144"/>
  <c r="H144" s="1"/>
  <c r="F145"/>
  <c r="G145"/>
  <c r="H145"/>
  <c r="F146"/>
  <c r="G146"/>
  <c r="H146"/>
  <c r="F147"/>
  <c r="G147"/>
  <c r="H147" s="1"/>
  <c r="F148"/>
  <c r="G148"/>
  <c r="H148" s="1"/>
  <c r="F149"/>
  <c r="G149"/>
  <c r="H149"/>
  <c r="F150"/>
  <c r="G150"/>
  <c r="H150"/>
  <c r="F151"/>
  <c r="G151"/>
  <c r="H151" s="1"/>
  <c r="F152"/>
  <c r="G152"/>
  <c r="H152" s="1"/>
  <c r="F153"/>
  <c r="G153"/>
  <c r="H153"/>
  <c r="F154"/>
  <c r="G154"/>
  <c r="H154"/>
  <c r="F155"/>
  <c r="G155"/>
  <c r="H155" s="1"/>
  <c r="F156"/>
  <c r="G156"/>
  <c r="H156" s="1"/>
  <c r="F157"/>
  <c r="G157"/>
  <c r="H157"/>
  <c r="F158"/>
  <c r="G158"/>
  <c r="H158"/>
  <c r="F159"/>
  <c r="G159"/>
  <c r="H159" s="1"/>
  <c r="F160"/>
  <c r="G160"/>
  <c r="H160" s="1"/>
  <c r="F161"/>
  <c r="G161"/>
  <c r="H161"/>
  <c r="F162"/>
  <c r="G162"/>
  <c r="H162"/>
  <c r="F163"/>
  <c r="G163"/>
  <c r="H163" s="1"/>
  <c r="F164"/>
  <c r="G164"/>
  <c r="H164" s="1"/>
  <c r="F165"/>
  <c r="G165"/>
  <c r="H165"/>
  <c r="F166"/>
  <c r="G166"/>
  <c r="H166"/>
  <c r="F167"/>
  <c r="G167"/>
  <c r="H167" s="1"/>
  <c r="F168"/>
  <c r="G168"/>
  <c r="H168" s="1"/>
  <c r="F169"/>
  <c r="G169"/>
  <c r="H169"/>
  <c r="F170"/>
  <c r="G170"/>
  <c r="H170"/>
  <c r="F171"/>
  <c r="G171"/>
  <c r="H171" s="1"/>
  <c r="F172"/>
  <c r="G172"/>
  <c r="H172" s="1"/>
  <c r="F173"/>
  <c r="G173"/>
  <c r="H173"/>
  <c r="F174"/>
  <c r="G174"/>
  <c r="H174"/>
  <c r="F175"/>
  <c r="G175"/>
  <c r="H175" s="1"/>
  <c r="F176"/>
  <c r="G176"/>
  <c r="H176" s="1"/>
  <c r="F177"/>
  <c r="G177"/>
  <c r="H177"/>
  <c r="F178"/>
  <c r="G178"/>
  <c r="H178"/>
  <c r="F179"/>
  <c r="G179"/>
  <c r="H179" s="1"/>
  <c r="F180"/>
  <c r="G180"/>
  <c r="H180" s="1"/>
  <c r="F181"/>
  <c r="G181"/>
  <c r="H181"/>
  <c r="F182"/>
  <c r="G182"/>
  <c r="H182"/>
  <c r="F183"/>
  <c r="G183"/>
  <c r="H183" s="1"/>
  <c r="F184"/>
  <c r="G184"/>
  <c r="H184" s="1"/>
  <c r="F185"/>
  <c r="G185"/>
  <c r="H185"/>
  <c r="F186"/>
  <c r="G186"/>
  <c r="H186"/>
  <c r="F187"/>
  <c r="G187"/>
  <c r="H187" s="1"/>
  <c r="F188"/>
  <c r="G188"/>
  <c r="H188" s="1"/>
  <c r="F189"/>
  <c r="G189"/>
  <c r="H189"/>
  <c r="F190"/>
  <c r="G190"/>
  <c r="H190"/>
  <c r="F191"/>
  <c r="G191"/>
  <c r="H191" s="1"/>
  <c r="F192"/>
  <c r="G192"/>
  <c r="H192" s="1"/>
  <c r="F193"/>
  <c r="G193"/>
  <c r="H193"/>
  <c r="F194"/>
  <c r="G194"/>
  <c r="H194"/>
  <c r="F195"/>
  <c r="G195"/>
  <c r="H195" s="1"/>
  <c r="F196"/>
  <c r="G196"/>
  <c r="H196" s="1"/>
  <c r="F197"/>
  <c r="G197"/>
  <c r="H197"/>
  <c r="F198"/>
  <c r="G198"/>
  <c r="H198"/>
  <c r="F199"/>
  <c r="G199"/>
  <c r="H199" s="1"/>
  <c r="F200"/>
  <c r="G200"/>
  <c r="H200" s="1"/>
  <c r="F201"/>
  <c r="G201"/>
  <c r="H201"/>
  <c r="F202"/>
  <c r="G202"/>
  <c r="H202"/>
  <c r="F203"/>
  <c r="G203"/>
  <c r="H203" s="1"/>
  <c r="F204"/>
  <c r="G204"/>
  <c r="H204" s="1"/>
  <c r="F205"/>
  <c r="G205"/>
  <c r="H205"/>
  <c r="F206"/>
  <c r="G206"/>
  <c r="H206"/>
  <c r="F207"/>
  <c r="G207"/>
  <c r="H207" s="1"/>
  <c r="F208"/>
  <c r="G208"/>
  <c r="H208" s="1"/>
  <c r="F209"/>
  <c r="G209"/>
  <c r="H209"/>
  <c r="F210"/>
  <c r="G210"/>
  <c r="H210"/>
  <c r="F211"/>
  <c r="G211"/>
  <c r="H211" s="1"/>
  <c r="F212"/>
  <c r="G212"/>
  <c r="H212" s="1"/>
  <c r="F213"/>
  <c r="G213"/>
  <c r="H213"/>
  <c r="F214"/>
  <c r="G214"/>
  <c r="H214"/>
  <c r="F215"/>
  <c r="G215"/>
  <c r="H215" s="1"/>
  <c r="F216"/>
  <c r="G216"/>
  <c r="H216" s="1"/>
  <c r="F217"/>
  <c r="G217"/>
  <c r="H217"/>
  <c r="F218"/>
  <c r="G218"/>
  <c r="H218"/>
  <c r="F219"/>
  <c r="G219"/>
  <c r="H219" s="1"/>
  <c r="F220"/>
  <c r="G220"/>
  <c r="H220" s="1"/>
  <c r="F221"/>
  <c r="G221"/>
  <c r="H221"/>
  <c r="F222"/>
  <c r="G222"/>
  <c r="H222"/>
  <c r="F223"/>
  <c r="G223"/>
  <c r="H223" s="1"/>
  <c r="F224"/>
  <c r="G224"/>
  <c r="H224" s="1"/>
  <c r="F225"/>
  <c r="G225"/>
  <c r="H225"/>
  <c r="F226"/>
  <c r="G226"/>
  <c r="H226"/>
  <c r="F227"/>
  <c r="G227"/>
  <c r="H227" s="1"/>
  <c r="F228"/>
  <c r="G228"/>
  <c r="H228" s="1"/>
  <c r="F229"/>
  <c r="G229"/>
  <c r="H229"/>
  <c r="F230"/>
  <c r="G230"/>
  <c r="H230"/>
  <c r="F231"/>
  <c r="G231"/>
  <c r="H231" s="1"/>
  <c r="F232"/>
  <c r="G232"/>
  <c r="H232" s="1"/>
  <c r="F233"/>
  <c r="G233"/>
  <c r="H233"/>
  <c r="F234"/>
  <c r="G234"/>
  <c r="H234"/>
  <c r="F235"/>
  <c r="G235"/>
  <c r="H235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/>
  <c r="F247"/>
  <c r="G247"/>
  <c r="H247" s="1"/>
  <c r="F248"/>
  <c r="G248"/>
  <c r="H248" s="1"/>
  <c r="F249"/>
  <c r="G249"/>
  <c r="H249" s="1"/>
  <c r="F250"/>
  <c r="G250"/>
  <c r="H250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/>
  <c r="F263"/>
  <c r="G263"/>
  <c r="H263" s="1"/>
  <c r="F264"/>
  <c r="G264"/>
  <c r="H264" s="1"/>
  <c r="F265"/>
  <c r="G265"/>
  <c r="H265" s="1"/>
  <c r="F266"/>
  <c r="G266"/>
  <c r="H266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/>
  <c r="F279"/>
  <c r="G279"/>
  <c r="H279" s="1"/>
  <c r="F280"/>
  <c r="G280"/>
  <c r="H280" s="1"/>
  <c r="F281"/>
  <c r="G281"/>
  <c r="H281" s="1"/>
  <c r="F282"/>
  <c r="G282"/>
  <c r="H282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/>
  <c r="F295"/>
  <c r="G295"/>
  <c r="H295" s="1"/>
  <c r="F296"/>
  <c r="G296"/>
  <c r="H296" s="1"/>
  <c r="F297"/>
  <c r="G297"/>
  <c r="H297" s="1"/>
  <c r="F298"/>
  <c r="G298"/>
  <c r="H298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/>
  <c r="F311"/>
  <c r="G311"/>
  <c r="H311" s="1"/>
  <c r="F312"/>
  <c r="G312"/>
  <c r="H312" s="1"/>
  <c r="F313"/>
  <c r="G313"/>
  <c r="H313" s="1"/>
  <c r="F314"/>
  <c r="G314"/>
  <c r="H314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/>
  <c r="F327"/>
  <c r="G327"/>
  <c r="H327" s="1"/>
  <c r="F328"/>
  <c r="G328"/>
  <c r="H328" s="1"/>
  <c r="F329"/>
  <c r="G329"/>
  <c r="H329" s="1"/>
  <c r="F330"/>
  <c r="G330"/>
  <c r="H330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/>
  <c r="F362"/>
  <c r="G362"/>
  <c r="H362"/>
  <c r="F363"/>
  <c r="G363"/>
  <c r="H363" s="1"/>
  <c r="F364"/>
  <c r="G364"/>
  <c r="H364" s="1"/>
  <c r="F365"/>
  <c r="G365"/>
  <c r="H365" s="1"/>
  <c r="F366"/>
  <c r="G366"/>
  <c r="H366"/>
  <c r="F367"/>
  <c r="G367"/>
  <c r="H367" s="1"/>
  <c r="F368"/>
  <c r="G368"/>
  <c r="H368" s="1"/>
  <c r="F369"/>
  <c r="G369"/>
  <c r="H369"/>
  <c r="F370"/>
  <c r="G370"/>
  <c r="H370" s="1"/>
  <c r="F371"/>
  <c r="G371"/>
  <c r="H371" s="1"/>
  <c r="F372"/>
  <c r="G372"/>
  <c r="H372" s="1"/>
  <c r="F373"/>
  <c r="G373"/>
  <c r="H373" s="1"/>
  <c r="F374"/>
  <c r="G374"/>
  <c r="H374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/>
  <c r="F394"/>
  <c r="G394"/>
  <c r="H394"/>
  <c r="F395"/>
  <c r="G395"/>
  <c r="H395" s="1"/>
  <c r="F396"/>
  <c r="G396"/>
  <c r="H396" s="1"/>
  <c r="F397"/>
  <c r="G397"/>
  <c r="H397" s="1"/>
  <c r="F398"/>
  <c r="G398"/>
  <c r="H398"/>
  <c r="F399"/>
  <c r="G399"/>
  <c r="H399" s="1"/>
  <c r="F400"/>
  <c r="G400"/>
  <c r="H400" s="1"/>
  <c r="F401"/>
  <c r="G401"/>
  <c r="H401"/>
  <c r="F402"/>
  <c r="G402"/>
  <c r="H402" s="1"/>
  <c r="F403"/>
  <c r="G403"/>
  <c r="H403" s="1"/>
  <c r="F404"/>
  <c r="G404"/>
  <c r="H404" s="1"/>
  <c r="F405"/>
  <c r="G405"/>
  <c r="H405" s="1"/>
  <c r="F406"/>
  <c r="G406"/>
  <c r="H406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/>
  <c r="F426"/>
  <c r="G426"/>
  <c r="H426"/>
  <c r="F427"/>
  <c r="G427"/>
  <c r="H427" s="1"/>
  <c r="F428"/>
  <c r="G428"/>
  <c r="H428" s="1"/>
  <c r="F429"/>
  <c r="G429"/>
  <c r="H429" s="1"/>
  <c r="F430"/>
  <c r="G430"/>
  <c r="H430"/>
  <c r="F431"/>
  <c r="G431"/>
  <c r="H431" s="1"/>
  <c r="F432"/>
  <c r="G432"/>
  <c r="H432" s="1"/>
  <c r="F433"/>
  <c r="G433"/>
  <c r="H433"/>
  <c r="F434"/>
  <c r="G434"/>
  <c r="H434" s="1"/>
  <c r="F435"/>
  <c r="G435"/>
  <c r="H435" s="1"/>
  <c r="F436"/>
  <c r="G436"/>
  <c r="H436" s="1"/>
  <c r="F437"/>
  <c r="G437"/>
  <c r="H437" s="1"/>
  <c r="F438"/>
  <c r="G438"/>
  <c r="H438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/>
  <c r="F458"/>
  <c r="G458"/>
  <c r="H458"/>
  <c r="F459"/>
  <c r="G459"/>
  <c r="H459" s="1"/>
  <c r="F460"/>
  <c r="G460"/>
  <c r="H460" s="1"/>
  <c r="F461"/>
  <c r="G461"/>
  <c r="H461" s="1"/>
  <c r="F462"/>
  <c r="G462"/>
  <c r="H462"/>
  <c r="F463"/>
  <c r="G463"/>
  <c r="H463" s="1"/>
  <c r="F464"/>
  <c r="G464"/>
  <c r="H464" s="1"/>
  <c r="F465"/>
  <c r="G465"/>
  <c r="H465"/>
  <c r="F466"/>
  <c r="G466"/>
  <c r="H466" s="1"/>
  <c r="F467"/>
  <c r="G467"/>
  <c r="H467" s="1"/>
  <c r="F468"/>
  <c r="G468"/>
  <c r="H468" s="1"/>
  <c r="F469"/>
  <c r="G469"/>
  <c r="H469" s="1"/>
  <c r="F470"/>
  <c r="G470"/>
  <c r="H470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/>
  <c r="F490"/>
  <c r="G490"/>
  <c r="H490"/>
  <c r="F491"/>
  <c r="G491"/>
  <c r="H491" s="1"/>
  <c r="F492"/>
  <c r="G492"/>
  <c r="H492" s="1"/>
  <c r="F493"/>
  <c r="G493"/>
  <c r="H493" s="1"/>
  <c r="F494"/>
  <c r="G494"/>
  <c r="H494"/>
  <c r="F495"/>
  <c r="G495"/>
  <c r="H495" s="1"/>
  <c r="F496"/>
  <c r="G496"/>
  <c r="H496" s="1"/>
  <c r="F497"/>
  <c r="G497"/>
  <c r="H497"/>
  <c r="F498"/>
  <c r="G498"/>
  <c r="H498" s="1"/>
  <c r="F499"/>
  <c r="G499"/>
  <c r="H499" s="1"/>
  <c r="F500"/>
  <c r="G500"/>
  <c r="H500" s="1"/>
  <c r="F501"/>
  <c r="G501"/>
  <c r="H501" s="1"/>
  <c r="F502"/>
  <c r="G502"/>
  <c r="H502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/>
  <c r="F515"/>
  <c r="G515"/>
  <c r="H515" s="1"/>
  <c r="F516"/>
  <c r="G516"/>
  <c r="H516" s="1"/>
  <c r="F517"/>
  <c r="G517"/>
  <c r="H517" s="1"/>
  <c r="F518"/>
  <c r="G518"/>
  <c r="H518" s="1"/>
  <c r="F519"/>
  <c r="G519"/>
  <c r="H519"/>
  <c r="F520"/>
  <c r="G520"/>
  <c r="H520" s="1"/>
  <c r="F521"/>
  <c r="G521"/>
  <c r="H521" s="1"/>
  <c r="F522"/>
  <c r="G522"/>
  <c r="H522"/>
  <c r="F523"/>
  <c r="G523"/>
  <c r="H523" s="1"/>
  <c r="F524"/>
  <c r="G524"/>
  <c r="H524" s="1"/>
  <c r="F525"/>
  <c r="G525"/>
  <c r="H525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/>
  <c r="F532"/>
  <c r="G532"/>
  <c r="H532" s="1"/>
  <c r="F533"/>
  <c r="G533"/>
  <c r="H533" s="1"/>
  <c r="F534"/>
  <c r="G534"/>
  <c r="H534"/>
  <c r="F535"/>
  <c r="G535"/>
  <c r="H535" s="1"/>
  <c r="F536"/>
  <c r="G536"/>
  <c r="H536" s="1"/>
  <c r="F537"/>
  <c r="G537"/>
  <c r="H537" s="1"/>
  <c r="F538"/>
  <c r="G538"/>
  <c r="H538" s="1"/>
  <c r="F539"/>
  <c r="G539"/>
  <c r="H539"/>
  <c r="F540"/>
  <c r="G540"/>
  <c r="H540" s="1"/>
  <c r="F541"/>
  <c r="G541"/>
  <c r="H541" s="1"/>
  <c r="F542"/>
  <c r="G542"/>
  <c r="H542"/>
  <c r="F543"/>
  <c r="G543"/>
  <c r="H543"/>
  <c r="F544"/>
  <c r="G544"/>
  <c r="H544" s="1"/>
  <c r="F545"/>
  <c r="G545"/>
  <c r="H545"/>
  <c r="F546"/>
  <c r="G546"/>
  <c r="H546"/>
  <c r="F547"/>
  <c r="G547"/>
  <c r="H547" s="1"/>
  <c r="F548"/>
  <c r="G548"/>
  <c r="H548" s="1"/>
  <c r="F549"/>
  <c r="G549"/>
  <c r="H549" s="1"/>
  <c r="F550"/>
  <c r="G550"/>
  <c r="H550" s="1"/>
  <c r="F551"/>
  <c r="G551"/>
  <c r="H551"/>
  <c r="F552"/>
  <c r="G552"/>
  <c r="H552" s="1"/>
  <c r="F553"/>
  <c r="G553"/>
  <c r="H553" s="1"/>
  <c r="F554"/>
  <c r="G554"/>
  <c r="H554"/>
  <c r="F555"/>
  <c r="G555"/>
  <c r="H555" s="1"/>
  <c r="F556"/>
  <c r="G556"/>
  <c r="H556" s="1"/>
  <c r="F557"/>
  <c r="G557"/>
  <c r="H557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/>
  <c r="F564"/>
  <c r="G564"/>
  <c r="H564" s="1"/>
  <c r="F565"/>
  <c r="G565"/>
  <c r="H565" s="1"/>
  <c r="F566"/>
  <c r="G566"/>
  <c r="H566"/>
  <c r="F567"/>
  <c r="G567"/>
  <c r="H567" s="1"/>
  <c r="F568"/>
  <c r="G568"/>
  <c r="H568" s="1"/>
  <c r="F569"/>
  <c r="G569"/>
  <c r="H569" s="1"/>
  <c r="F570"/>
  <c r="G570"/>
  <c r="H570" s="1"/>
  <c r="F571"/>
  <c r="G571"/>
  <c r="H571"/>
  <c r="F572"/>
  <c r="G572"/>
  <c r="H572" s="1"/>
  <c r="F573"/>
  <c r="G573"/>
  <c r="H573" s="1"/>
  <c r="F574"/>
  <c r="G574"/>
  <c r="H574"/>
  <c r="F575"/>
  <c r="G575"/>
  <c r="H575"/>
  <c r="F576"/>
  <c r="G576"/>
  <c r="H576" s="1"/>
  <c r="F577"/>
  <c r="G577"/>
  <c r="H577"/>
  <c r="F578"/>
  <c r="G578"/>
  <c r="H578"/>
  <c r="F579"/>
  <c r="G579"/>
  <c r="H579" s="1"/>
  <c r="F580"/>
  <c r="G580"/>
  <c r="H580" s="1"/>
  <c r="F581"/>
  <c r="G581"/>
  <c r="H581" s="1"/>
  <c r="F582"/>
  <c r="G582"/>
  <c r="H582" s="1"/>
  <c r="F583"/>
  <c r="G583"/>
  <c r="H583"/>
  <c r="F584"/>
  <c r="G584"/>
  <c r="H584" s="1"/>
  <c r="F585"/>
  <c r="G585"/>
  <c r="H585" s="1"/>
  <c r="F586"/>
  <c r="G586"/>
  <c r="H586"/>
  <c r="F587"/>
  <c r="G587"/>
  <c r="H587" s="1"/>
  <c r="F588"/>
  <c r="G588"/>
  <c r="H588" s="1"/>
  <c r="F589"/>
  <c r="G589"/>
  <c r="H589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/>
  <c r="F596"/>
  <c r="G596"/>
  <c r="H596" s="1"/>
  <c r="F597"/>
  <c r="G597"/>
  <c r="H597" s="1"/>
  <c r="F598"/>
  <c r="G598"/>
  <c r="H598"/>
  <c r="F599"/>
  <c r="G599"/>
  <c r="H599" s="1"/>
  <c r="F600"/>
  <c r="G600"/>
  <c r="H600" s="1"/>
  <c r="F601"/>
  <c r="G601"/>
  <c r="H601" s="1"/>
  <c r="F602"/>
  <c r="G602"/>
  <c r="H602" s="1"/>
  <c r="F603"/>
  <c r="G603"/>
  <c r="H603"/>
  <c r="F604"/>
  <c r="G604"/>
  <c r="H604" s="1"/>
  <c r="F605"/>
  <c r="G605"/>
  <c r="H605" s="1"/>
  <c r="F606"/>
  <c r="G606"/>
  <c r="H606"/>
  <c r="F607"/>
  <c r="G607"/>
  <c r="H607"/>
  <c r="F608"/>
  <c r="G608"/>
  <c r="H608" s="1"/>
  <c r="F609"/>
  <c r="G609"/>
  <c r="H609"/>
  <c r="F610"/>
  <c r="G610"/>
  <c r="H610"/>
  <c r="F611"/>
  <c r="G611"/>
  <c r="H611" s="1"/>
  <c r="F612"/>
  <c r="G612"/>
  <c r="H612" s="1"/>
  <c r="F613"/>
  <c r="G613"/>
  <c r="H613" s="1"/>
  <c r="F614"/>
  <c r="G614"/>
  <c r="H614" s="1"/>
  <c r="F615"/>
  <c r="G615"/>
  <c r="H615"/>
  <c r="F616"/>
  <c r="G616"/>
  <c r="H616" s="1"/>
  <c r="F617"/>
  <c r="G617"/>
  <c r="H617" s="1"/>
  <c r="F618"/>
  <c r="G618"/>
  <c r="H618"/>
  <c r="F619"/>
  <c r="G619"/>
  <c r="H619" s="1"/>
  <c r="F620"/>
  <c r="G620"/>
  <c r="H620" s="1"/>
  <c r="F621"/>
  <c r="G621"/>
  <c r="H62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/>
  <c r="F628"/>
  <c r="G628"/>
  <c r="H628" s="1"/>
  <c r="F629"/>
  <c r="G629"/>
  <c r="H629" s="1"/>
  <c r="F630"/>
  <c r="G630"/>
  <c r="H630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/>
  <c r="F639"/>
  <c r="G639"/>
  <c r="H639"/>
  <c r="F640"/>
  <c r="G640"/>
  <c r="H640" s="1"/>
  <c r="F641"/>
  <c r="G641"/>
  <c r="H641"/>
  <c r="F642"/>
  <c r="G642"/>
  <c r="H642"/>
  <c r="F643"/>
  <c r="G643"/>
  <c r="H643" s="1"/>
  <c r="F644"/>
  <c r="G644"/>
  <c r="H644" s="1"/>
  <c r="F645"/>
  <c r="G645"/>
  <c r="H645" s="1"/>
  <c r="F646"/>
  <c r="G646"/>
  <c r="H646" s="1"/>
  <c r="F647"/>
  <c r="G647"/>
  <c r="H647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/>
  <c r="F660"/>
  <c r="G660"/>
  <c r="H660" s="1"/>
  <c r="F661"/>
  <c r="G661"/>
  <c r="H661" s="1"/>
  <c r="F662"/>
  <c r="G662"/>
  <c r="H662"/>
  <c r="F663"/>
  <c r="G663"/>
  <c r="H663" s="1"/>
  <c r="F664"/>
  <c r="G664"/>
  <c r="H664" s="1"/>
  <c r="F665"/>
  <c r="G665"/>
  <c r="H665" s="1"/>
  <c r="F666"/>
  <c r="G666"/>
  <c r="H666" s="1"/>
  <c r="F667"/>
  <c r="G667"/>
  <c r="H667"/>
  <c r="F668"/>
  <c r="G668"/>
  <c r="H668" s="1"/>
  <c r="F669"/>
  <c r="G669"/>
  <c r="H669" s="1"/>
  <c r="F670"/>
  <c r="G670"/>
  <c r="H670"/>
  <c r="F671"/>
  <c r="G671"/>
  <c r="H671"/>
  <c r="F672"/>
  <c r="G672"/>
  <c r="H672" s="1"/>
  <c r="F673"/>
  <c r="G673"/>
  <c r="H673"/>
  <c r="F674"/>
  <c r="G674"/>
  <c r="H674"/>
  <c r="F675"/>
  <c r="G675"/>
  <c r="H675" s="1"/>
  <c r="F676"/>
  <c r="G676"/>
  <c r="H676" s="1"/>
  <c r="F677"/>
  <c r="G677"/>
  <c r="H677" s="1"/>
  <c r="F678"/>
  <c r="G678"/>
  <c r="H678" s="1"/>
  <c r="F679"/>
  <c r="G679"/>
  <c r="H679"/>
  <c r="F680"/>
  <c r="G680"/>
  <c r="H680" s="1"/>
  <c r="F681"/>
  <c r="G681"/>
  <c r="H681" s="1"/>
  <c r="F682"/>
  <c r="G682"/>
  <c r="H682"/>
  <c r="F683"/>
  <c r="G683"/>
  <c r="H683" s="1"/>
  <c r="F684"/>
  <c r="G684"/>
  <c r="H684" s="1"/>
  <c r="F685"/>
  <c r="G685"/>
  <c r="H685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/>
  <c r="F692"/>
  <c r="G692"/>
  <c r="H692" s="1"/>
  <c r="F693"/>
  <c r="G693"/>
  <c r="H693" s="1"/>
  <c r="F694"/>
  <c r="G694"/>
  <c r="H694"/>
  <c r="F695"/>
  <c r="G695"/>
  <c r="H695" s="1"/>
  <c r="F696"/>
  <c r="G696"/>
  <c r="H696" s="1"/>
  <c r="F697"/>
  <c r="G697"/>
  <c r="H697" s="1"/>
  <c r="F698"/>
  <c r="G698"/>
  <c r="H698" s="1"/>
  <c r="F699"/>
  <c r="G699"/>
  <c r="H699"/>
  <c r="F700"/>
  <c r="G700"/>
  <c r="H700" s="1"/>
  <c r="F701"/>
  <c r="G701"/>
  <c r="H701" s="1"/>
  <c r="F702"/>
  <c r="G702"/>
  <c r="H702"/>
  <c r="F703"/>
  <c r="G703"/>
  <c r="H703"/>
  <c r="F704"/>
  <c r="G704"/>
  <c r="H704" s="1"/>
  <c r="F705"/>
  <c r="G705"/>
  <c r="H705"/>
  <c r="F706"/>
  <c r="G706"/>
  <c r="H706"/>
  <c r="F707"/>
  <c r="G707"/>
  <c r="H707" s="1"/>
  <c r="F708"/>
  <c r="G708"/>
  <c r="H708" s="1"/>
  <c r="F709"/>
  <c r="G709"/>
  <c r="H709" s="1"/>
  <c r="F710"/>
  <c r="G710"/>
  <c r="H710" s="1"/>
  <c r="F711"/>
  <c r="G711"/>
  <c r="H711"/>
  <c r="F712"/>
  <c r="G712"/>
  <c r="H712" s="1"/>
  <c r="F713"/>
  <c r="G713"/>
  <c r="H713" s="1"/>
  <c r="F714"/>
  <c r="G714"/>
  <c r="H714"/>
  <c r="F715"/>
  <c r="G715"/>
  <c r="H715" s="1"/>
  <c r="F716"/>
  <c r="G716"/>
  <c r="H716" s="1"/>
  <c r="F717"/>
  <c r="G717"/>
  <c r="H717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/>
  <c r="F727"/>
  <c r="G727"/>
  <c r="H727" s="1"/>
  <c r="F728"/>
  <c r="G728"/>
  <c r="H728" s="1"/>
  <c r="F729"/>
  <c r="G729"/>
  <c r="H729" s="1"/>
  <c r="F730"/>
  <c r="G730"/>
  <c r="H730" s="1"/>
  <c r="F731"/>
  <c r="G731"/>
  <c r="H731"/>
  <c r="F732"/>
  <c r="G732"/>
  <c r="H732" s="1"/>
  <c r="F733"/>
  <c r="G733"/>
  <c r="H733" s="1"/>
  <c r="F734"/>
  <c r="G734"/>
  <c r="H734"/>
  <c r="F735"/>
  <c r="G735"/>
  <c r="H735"/>
  <c r="F736"/>
  <c r="G736"/>
  <c r="H736" s="1"/>
  <c r="F737"/>
  <c r="G737"/>
  <c r="H737"/>
  <c r="F738"/>
  <c r="G738"/>
  <c r="H738"/>
  <c r="F739"/>
  <c r="G739"/>
  <c r="H739" s="1"/>
  <c r="F740"/>
  <c r="G740"/>
  <c r="H740" s="1"/>
  <c r="F741"/>
  <c r="G741"/>
  <c r="H741" s="1"/>
  <c r="F742"/>
  <c r="G742"/>
  <c r="H742" s="1"/>
  <c r="F743"/>
  <c r="G743"/>
  <c r="H743"/>
  <c r="F744"/>
  <c r="G744"/>
  <c r="H744" s="1"/>
  <c r="F745"/>
  <c r="G745"/>
  <c r="H745" s="1"/>
  <c r="F746"/>
  <c r="G746"/>
  <c r="H746"/>
  <c r="F747"/>
  <c r="G747"/>
  <c r="H747" s="1"/>
  <c r="F748"/>
  <c r="G748"/>
  <c r="H748" s="1"/>
  <c r="F749"/>
  <c r="G749"/>
  <c r="H749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/>
  <c r="F756"/>
  <c r="G756"/>
  <c r="H756" s="1"/>
  <c r="F757"/>
  <c r="G757"/>
  <c r="H757" s="1"/>
  <c r="F758"/>
  <c r="G758"/>
  <c r="H758"/>
  <c r="F759"/>
  <c r="G759"/>
  <c r="H759" s="1"/>
  <c r="F760"/>
  <c r="G760"/>
  <c r="H760" s="1"/>
  <c r="F761"/>
  <c r="G761"/>
  <c r="H761" s="1"/>
  <c r="F762"/>
  <c r="G762"/>
  <c r="H762" s="1"/>
  <c r="F763"/>
  <c r="G763"/>
  <c r="H763"/>
  <c r="F764"/>
  <c r="G764"/>
  <c r="H764" s="1"/>
  <c r="F765"/>
  <c r="G765"/>
  <c r="H765" s="1"/>
  <c r="F766"/>
  <c r="G766"/>
  <c r="H766"/>
  <c r="F767"/>
  <c r="G767"/>
  <c r="H767"/>
  <c r="F768"/>
  <c r="G768"/>
  <c r="H768" s="1"/>
  <c r="F769"/>
  <c r="G769"/>
  <c r="H769"/>
  <c r="F770"/>
  <c r="G770"/>
  <c r="H770"/>
  <c r="F771"/>
  <c r="G771"/>
  <c r="H771" s="1"/>
  <c r="F772"/>
  <c r="G772"/>
  <c r="H772" s="1"/>
  <c r="F773"/>
  <c r="G773"/>
  <c r="H773" s="1"/>
  <c r="F774"/>
  <c r="G774"/>
  <c r="H774" s="1"/>
  <c r="F775"/>
  <c r="G775"/>
  <c r="H775"/>
  <c r="F776"/>
  <c r="G776"/>
  <c r="H776" s="1"/>
  <c r="F777"/>
  <c r="G777"/>
  <c r="H777" s="1"/>
  <c r="F778"/>
  <c r="G778"/>
  <c r="H778"/>
  <c r="F779"/>
  <c r="G779"/>
  <c r="H779" s="1"/>
  <c r="F780"/>
  <c r="G780"/>
  <c r="H780" s="1"/>
  <c r="F781"/>
  <c r="G781"/>
  <c r="H78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/>
  <c r="F788"/>
  <c r="G788"/>
  <c r="H788" s="1"/>
  <c r="F789"/>
  <c r="G789"/>
  <c r="H789" s="1"/>
  <c r="F790"/>
  <c r="G790"/>
  <c r="H790"/>
  <c r="F791"/>
  <c r="G791"/>
  <c r="H791" s="1"/>
  <c r="F792"/>
  <c r="G792"/>
  <c r="H792" s="1"/>
  <c r="F793"/>
  <c r="G793"/>
  <c r="H793" s="1"/>
  <c r="F794"/>
  <c r="G794"/>
  <c r="H794" s="1"/>
  <c r="F795"/>
  <c r="G795"/>
  <c r="H795"/>
  <c r="F796"/>
  <c r="G796"/>
  <c r="H796" s="1"/>
  <c r="F797"/>
  <c r="G797"/>
  <c r="H797" s="1"/>
  <c r="F798"/>
  <c r="G798"/>
  <c r="H798"/>
  <c r="F799"/>
  <c r="G799"/>
  <c r="H799"/>
  <c r="F800"/>
  <c r="G800"/>
  <c r="H800" s="1"/>
  <c r="F801"/>
  <c r="G801"/>
  <c r="H801"/>
  <c r="F802"/>
  <c r="G802"/>
  <c r="H802"/>
  <c r="F803"/>
  <c r="G803"/>
  <c r="H803" s="1"/>
  <c r="F804"/>
  <c r="G804"/>
  <c r="H804" s="1"/>
  <c r="F805"/>
  <c r="G805"/>
  <c r="H805" s="1"/>
  <c r="F806"/>
  <c r="G806"/>
  <c r="H806" s="1"/>
  <c r="F807"/>
  <c r="G807"/>
  <c r="H807"/>
  <c r="F808"/>
  <c r="G808"/>
  <c r="H808" s="1"/>
  <c r="F809"/>
  <c r="G809"/>
  <c r="H809" s="1"/>
  <c r="F810"/>
  <c r="G810"/>
  <c r="H810"/>
  <c r="F811"/>
  <c r="G811"/>
  <c r="H811" s="1"/>
  <c r="F812"/>
  <c r="G812"/>
  <c r="H812" s="1"/>
  <c r="F813"/>
  <c r="G813"/>
  <c r="H813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/>
  <c r="F820"/>
  <c r="G820"/>
  <c r="H820" s="1"/>
  <c r="F821"/>
  <c r="G821"/>
  <c r="H821" s="1"/>
  <c r="F822"/>
  <c r="G822"/>
  <c r="H822"/>
  <c r="F823"/>
  <c r="G823"/>
  <c r="H823" s="1"/>
  <c r="F824"/>
  <c r="G824"/>
  <c r="H824" s="1"/>
  <c r="F825"/>
  <c r="G825"/>
  <c r="H825" s="1"/>
  <c r="F826"/>
  <c r="G826"/>
  <c r="H826" s="1"/>
  <c r="F827"/>
  <c r="G827"/>
  <c r="H827"/>
  <c r="F828"/>
  <c r="G828"/>
  <c r="H828" s="1"/>
  <c r="F829"/>
  <c r="G829"/>
  <c r="H829" s="1"/>
  <c r="F830"/>
  <c r="G830"/>
  <c r="H830"/>
  <c r="F831"/>
  <c r="G831"/>
  <c r="H831"/>
  <c r="F832"/>
  <c r="G832"/>
  <c r="H832" s="1"/>
  <c r="F833"/>
  <c r="G833"/>
  <c r="H833"/>
  <c r="F834"/>
  <c r="G834"/>
  <c r="H834"/>
  <c r="F835"/>
  <c r="G835"/>
  <c r="H835" s="1"/>
  <c r="F836"/>
  <c r="G836"/>
  <c r="H836" s="1"/>
  <c r="F837"/>
  <c r="G837"/>
  <c r="H837" s="1"/>
  <c r="F838"/>
  <c r="G838"/>
  <c r="H838" s="1"/>
  <c r="F839"/>
  <c r="G839"/>
  <c r="H839"/>
  <c r="F840"/>
  <c r="G840"/>
  <c r="H840" s="1"/>
  <c r="F841"/>
  <c r="G841"/>
  <c r="H841" s="1"/>
  <c r="F842"/>
  <c r="G842"/>
  <c r="H842"/>
  <c r="F843"/>
  <c r="G843"/>
  <c r="H843" s="1"/>
  <c r="F844"/>
  <c r="G844"/>
  <c r="H844" s="1"/>
  <c r="F845"/>
  <c r="G845"/>
  <c r="H845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/>
  <c r="F852"/>
  <c r="G852"/>
  <c r="H852" s="1"/>
  <c r="F853"/>
  <c r="G853"/>
  <c r="H853" s="1"/>
  <c r="F854"/>
  <c r="G854"/>
  <c r="H854"/>
  <c r="F855"/>
  <c r="G855"/>
  <c r="H855" s="1"/>
  <c r="F856"/>
  <c r="G856"/>
  <c r="H856" s="1"/>
  <c r="F857"/>
  <c r="G857"/>
  <c r="H857" s="1"/>
  <c r="F858"/>
  <c r="G858"/>
  <c r="H858" s="1"/>
  <c r="F859"/>
  <c r="G859"/>
  <c r="H859"/>
  <c r="F860"/>
  <c r="G860"/>
  <c r="H860" s="1"/>
  <c r="F861"/>
  <c r="G861"/>
  <c r="H861" s="1"/>
  <c r="F862"/>
  <c r="G862"/>
  <c r="H862"/>
  <c r="F863"/>
  <c r="G863"/>
  <c r="H863"/>
  <c r="F864"/>
  <c r="G864"/>
  <c r="H864" s="1"/>
  <c r="F865"/>
  <c r="G865"/>
  <c r="H865"/>
  <c r="F866"/>
  <c r="G866"/>
  <c r="H866"/>
  <c r="F867"/>
  <c r="G867"/>
  <c r="H867" s="1"/>
  <c r="F868"/>
  <c r="G868"/>
  <c r="H868" s="1"/>
  <c r="F869"/>
  <c r="G869"/>
  <c r="H869" s="1"/>
  <c r="F870"/>
  <c r="G870"/>
  <c r="H870" s="1"/>
  <c r="F871"/>
  <c r="G871"/>
  <c r="H871"/>
  <c r="F872"/>
  <c r="G872"/>
  <c r="H872" s="1"/>
  <c r="F873"/>
  <c r="G873"/>
  <c r="H873" s="1"/>
  <c r="F874"/>
  <c r="G874"/>
  <c r="H874"/>
  <c r="F875"/>
  <c r="G875"/>
  <c r="H875" s="1"/>
  <c r="F876"/>
  <c r="G876"/>
  <c r="H876" s="1"/>
  <c r="F877"/>
  <c r="G877"/>
  <c r="H877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/>
  <c r="F884"/>
  <c r="G884"/>
  <c r="H884" s="1"/>
  <c r="F885"/>
  <c r="G885"/>
  <c r="H885" s="1"/>
  <c r="F886"/>
  <c r="G886"/>
  <c r="H886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/>
  <c r="F895"/>
  <c r="G895"/>
  <c r="H895"/>
  <c r="F896"/>
  <c r="G896"/>
  <c r="H896" s="1"/>
  <c r="F897"/>
  <c r="G897"/>
  <c r="H897"/>
  <c r="F898"/>
  <c r="G898"/>
  <c r="H898"/>
  <c r="F899"/>
  <c r="G899"/>
  <c r="H899" s="1"/>
  <c r="F900"/>
  <c r="G900"/>
  <c r="H900" s="1"/>
  <c r="F901"/>
  <c r="G901"/>
  <c r="H901" s="1"/>
  <c r="F902"/>
  <c r="G902"/>
  <c r="H902" s="1"/>
  <c r="F903"/>
  <c r="G903"/>
  <c r="H903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/>
  <c r="F916"/>
  <c r="G916"/>
  <c r="H916" s="1"/>
  <c r="F917"/>
  <c r="G917"/>
  <c r="H917" s="1"/>
  <c r="F918"/>
  <c r="G918"/>
  <c r="H918"/>
  <c r="F919"/>
  <c r="G919"/>
  <c r="H919" s="1"/>
  <c r="F920"/>
  <c r="G920"/>
  <c r="H920" s="1"/>
  <c r="F921"/>
  <c r="G921"/>
  <c r="H921" s="1"/>
  <c r="F922"/>
  <c r="G922"/>
  <c r="H922" s="1"/>
  <c r="F923"/>
  <c r="G923"/>
  <c r="H923"/>
  <c r="F924"/>
  <c r="G924"/>
  <c r="H924" s="1"/>
  <c r="F925"/>
  <c r="G925"/>
  <c r="H925" s="1"/>
  <c r="F926"/>
  <c r="G926"/>
  <c r="H926"/>
  <c r="F927"/>
  <c r="G927"/>
  <c r="H927"/>
  <c r="F928"/>
  <c r="G928"/>
  <c r="H928" s="1"/>
  <c r="F929"/>
  <c r="G929"/>
  <c r="H929"/>
  <c r="F930"/>
  <c r="G930"/>
  <c r="H930"/>
  <c r="F931"/>
  <c r="G931"/>
  <c r="H931" s="1"/>
  <c r="F932"/>
  <c r="G932"/>
  <c r="H932" s="1"/>
  <c r="F933"/>
  <c r="G933"/>
  <c r="H933" s="1"/>
  <c r="F934"/>
  <c r="G934"/>
  <c r="H934" s="1"/>
  <c r="F935"/>
  <c r="G935"/>
  <c r="H935"/>
  <c r="F936"/>
  <c r="G936"/>
  <c r="H936" s="1"/>
  <c r="F937"/>
  <c r="G937"/>
  <c r="H937" s="1"/>
  <c r="F938"/>
  <c r="G938"/>
  <c r="H938"/>
  <c r="F939"/>
  <c r="G939"/>
  <c r="H939" s="1"/>
  <c r="F940"/>
  <c r="G940"/>
  <c r="H940" s="1"/>
  <c r="F941"/>
  <c r="G941"/>
  <c r="H94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/>
  <c r="F948"/>
  <c r="G948"/>
  <c r="H948" s="1"/>
  <c r="F949"/>
  <c r="G949"/>
  <c r="H949" s="1"/>
  <c r="F950"/>
  <c r="G950"/>
  <c r="H950"/>
  <c r="F951"/>
  <c r="G951"/>
  <c r="H951" s="1"/>
  <c r="F952"/>
  <c r="G952"/>
  <c r="H952" s="1"/>
  <c r="F953"/>
  <c r="G953"/>
  <c r="H953" s="1"/>
  <c r="F954"/>
  <c r="G954"/>
  <c r="H954" s="1"/>
  <c r="F955"/>
  <c r="G955"/>
  <c r="H955"/>
  <c r="F956"/>
  <c r="G956"/>
  <c r="H956" s="1"/>
  <c r="F957"/>
  <c r="G957"/>
  <c r="H957" s="1"/>
  <c r="F958"/>
  <c r="G958"/>
  <c r="H958"/>
  <c r="F959"/>
  <c r="G959"/>
  <c r="H959" s="1"/>
  <c r="F960"/>
  <c r="G960"/>
  <c r="H960" s="1"/>
  <c r="F961"/>
  <c r="G961"/>
  <c r="H96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/>
  <c r="F988"/>
  <c r="G988"/>
  <c r="H988" s="1"/>
  <c r="F989"/>
  <c r="G989"/>
  <c r="H989" s="1"/>
  <c r="F990"/>
  <c r="G990"/>
  <c r="H990"/>
  <c r="F991"/>
  <c r="G991"/>
  <c r="H991" s="1"/>
  <c r="F992"/>
  <c r="G992"/>
  <c r="H992" s="1"/>
  <c r="F993"/>
  <c r="G993"/>
  <c r="H993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/>
  <c r="F1020"/>
  <c r="G1020"/>
  <c r="H1020" s="1"/>
  <c r="F1021"/>
  <c r="G1021"/>
  <c r="H1021" s="1"/>
  <c r="F1022"/>
  <c r="G1022"/>
  <c r="H1022"/>
  <c r="F1023"/>
  <c r="G1023"/>
  <c r="H1023" s="1"/>
  <c r="F1024"/>
  <c r="G1024"/>
  <c r="H1024" s="1"/>
  <c r="F1025"/>
  <c r="G1025"/>
  <c r="H1025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/>
  <c r="F1052"/>
  <c r="G1052"/>
  <c r="H1052" s="1"/>
  <c r="F1053"/>
  <c r="G1053"/>
  <c r="H1053" s="1"/>
  <c r="F1054"/>
  <c r="G1054"/>
  <c r="H1054"/>
  <c r="F1055"/>
  <c r="G1055"/>
  <c r="H1055" s="1"/>
  <c r="F1056"/>
  <c r="G1056"/>
  <c r="H1056" s="1"/>
  <c r="F1057"/>
  <c r="G1057"/>
  <c r="H1057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/>
  <c r="F1084"/>
  <c r="G1084"/>
  <c r="H1084" s="1"/>
  <c r="F1085"/>
  <c r="G1085"/>
  <c r="H1085" s="1"/>
  <c r="F1086"/>
  <c r="G1086"/>
  <c r="H1086"/>
  <c r="F1087"/>
  <c r="G1087"/>
  <c r="H1087" s="1"/>
  <c r="F1088"/>
  <c r="G1088"/>
  <c r="H1088" s="1"/>
  <c r="F1089"/>
  <c r="G1089"/>
  <c r="H1089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/>
  <c r="F1116"/>
  <c r="G1116"/>
  <c r="H1116" s="1"/>
  <c r="F1117"/>
  <c r="G1117"/>
  <c r="H1117" s="1"/>
  <c r="F1118"/>
  <c r="G1118"/>
  <c r="H1118"/>
  <c r="F1119"/>
  <c r="G1119"/>
  <c r="H1119" s="1"/>
  <c r="F1120"/>
  <c r="G1120"/>
  <c r="H1120" s="1"/>
  <c r="F1121"/>
  <c r="G1121"/>
  <c r="H112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/>
  <c r="F1128"/>
  <c r="G1128"/>
  <c r="H1128" s="1"/>
  <c r="F1129"/>
  <c r="G1129"/>
  <c r="H1129" s="1"/>
  <c r="F1130"/>
  <c r="G1130"/>
  <c r="H1130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<sst xmlns="http://schemas.openxmlformats.org/spreadsheetml/2006/main" count="43" uniqueCount="13">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</sst>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78"/>
          <c:y val="0.16639477977161488"/>
          <c:w val="0.79134295227524976"/>
          <c:h val="0.655791190864604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data'!$D$3:$D$1684</c:f>
              <c:numCache>
                <c:formatCode>General</c:formatCode>
                <c:ptCount val="1668"/>
                <c:pt idx="0">
                  <c:v>127</c:v>
                </c:pt>
                <c:pt idx="1">
                  <c:v>150</c:v>
                </c:pt>
                <c:pt idx="2">
                  <c:v>329</c:v>
                </c:pt>
                <c:pt idx="3">
                  <c:v>588</c:v>
                </c:pt>
                <c:pt idx="4">
                  <c:v>875</c:v>
                </c:pt>
                <c:pt idx="5">
                  <c:v>1175</c:v>
                </c:pt>
                <c:pt idx="6">
                  <c:v>1477</c:v>
                </c:pt>
                <c:pt idx="7">
                  <c:v>1770</c:v>
                </c:pt>
                <c:pt idx="8">
                  <c:v>2051</c:v>
                </c:pt>
                <c:pt idx="9">
                  <c:v>2318</c:v>
                </c:pt>
                <c:pt idx="10">
                  <c:v>2580</c:v>
                </c:pt>
                <c:pt idx="11">
                  <c:v>2839</c:v>
                </c:pt>
                <c:pt idx="12">
                  <c:v>3102</c:v>
                </c:pt>
                <c:pt idx="13">
                  <c:v>3371</c:v>
                </c:pt>
                <c:pt idx="14">
                  <c:v>3632</c:v>
                </c:pt>
                <c:pt idx="15">
                  <c:v>3883</c:v>
                </c:pt>
                <c:pt idx="16">
                  <c:v>4115</c:v>
                </c:pt>
                <c:pt idx="17">
                  <c:v>4326</c:v>
                </c:pt>
                <c:pt idx="18">
                  <c:v>4522</c:v>
                </c:pt>
                <c:pt idx="19">
                  <c:v>4731</c:v>
                </c:pt>
                <c:pt idx="20">
                  <c:v>4932</c:v>
                </c:pt>
                <c:pt idx="21">
                  <c:v>5127</c:v>
                </c:pt>
                <c:pt idx="22">
                  <c:v>5305</c:v>
                </c:pt>
                <c:pt idx="23">
                  <c:v>5468</c:v>
                </c:pt>
                <c:pt idx="24">
                  <c:v>5626</c:v>
                </c:pt>
                <c:pt idx="25">
                  <c:v>5779</c:v>
                </c:pt>
                <c:pt idx="26">
                  <c:v>5929</c:v>
                </c:pt>
                <c:pt idx="27">
                  <c:v>6078</c:v>
                </c:pt>
                <c:pt idx="28">
                  <c:v>6223</c:v>
                </c:pt>
                <c:pt idx="29">
                  <c:v>6362</c:v>
                </c:pt>
                <c:pt idx="30">
                  <c:v>6503</c:v>
                </c:pt>
                <c:pt idx="31">
                  <c:v>6655</c:v>
                </c:pt>
                <c:pt idx="32">
                  <c:v>6805</c:v>
                </c:pt>
                <c:pt idx="33">
                  <c:v>6950</c:v>
                </c:pt>
                <c:pt idx="34">
                  <c:v>7094</c:v>
                </c:pt>
                <c:pt idx="35">
                  <c:v>7253</c:v>
                </c:pt>
                <c:pt idx="36">
                  <c:v>7414</c:v>
                </c:pt>
                <c:pt idx="37">
                  <c:v>7549</c:v>
                </c:pt>
                <c:pt idx="38">
                  <c:v>7758</c:v>
                </c:pt>
                <c:pt idx="39">
                  <c:v>7810</c:v>
                </c:pt>
                <c:pt idx="40">
                  <c:v>7976</c:v>
                </c:pt>
                <c:pt idx="41">
                  <c:v>8044</c:v>
                </c:pt>
              </c:numCache>
            </c:numRef>
          </c:xVal>
          <c:yVal>
            <c:numRef>
              <c:f>'Peak data'!$G$3:$G$1684</c:f>
              <c:numCache>
                <c:formatCode>0.00</c:formatCode>
                <c:ptCount val="1668"/>
                <c:pt idx="0">
                  <c:v>75.225000000000009</c:v>
                </c:pt>
                <c:pt idx="1">
                  <c:v>75.225000000000009</c:v>
                </c:pt>
                <c:pt idx="2">
                  <c:v>75.225000000000009</c:v>
                </c:pt>
                <c:pt idx="3">
                  <c:v>74.34</c:v>
                </c:pt>
                <c:pt idx="4">
                  <c:v>72.570000000000007</c:v>
                </c:pt>
                <c:pt idx="5">
                  <c:v>71.685000000000002</c:v>
                </c:pt>
                <c:pt idx="6">
                  <c:v>69.915000000000006</c:v>
                </c:pt>
                <c:pt idx="7">
                  <c:v>69.03</c:v>
                </c:pt>
                <c:pt idx="8">
                  <c:v>68.14500000000001</c:v>
                </c:pt>
                <c:pt idx="9">
                  <c:v>67.407500000000013</c:v>
                </c:pt>
                <c:pt idx="10">
                  <c:v>67.407500000000013</c:v>
                </c:pt>
                <c:pt idx="11">
                  <c:v>67.407500000000013</c:v>
                </c:pt>
                <c:pt idx="12">
                  <c:v>67.407500000000013</c:v>
                </c:pt>
                <c:pt idx="13">
                  <c:v>66.522500000000008</c:v>
                </c:pt>
                <c:pt idx="14">
                  <c:v>66.522500000000008</c:v>
                </c:pt>
                <c:pt idx="15">
                  <c:v>66.522500000000008</c:v>
                </c:pt>
                <c:pt idx="16">
                  <c:v>66.522500000000008</c:v>
                </c:pt>
                <c:pt idx="17">
                  <c:v>65.637500000000003</c:v>
                </c:pt>
                <c:pt idx="18">
                  <c:v>65.637500000000003</c:v>
                </c:pt>
                <c:pt idx="19">
                  <c:v>65.637500000000003</c:v>
                </c:pt>
                <c:pt idx="20">
                  <c:v>66.522500000000008</c:v>
                </c:pt>
                <c:pt idx="21">
                  <c:v>64.752499999999998</c:v>
                </c:pt>
                <c:pt idx="22">
                  <c:v>62.982500000000009</c:v>
                </c:pt>
                <c:pt idx="23">
                  <c:v>61.212500000000006</c:v>
                </c:pt>
                <c:pt idx="24">
                  <c:v>57.672500000000007</c:v>
                </c:pt>
                <c:pt idx="25">
                  <c:v>55.164999999999999</c:v>
                </c:pt>
                <c:pt idx="26">
                  <c:v>53.39500000000001</c:v>
                </c:pt>
                <c:pt idx="27">
                  <c:v>50.74</c:v>
                </c:pt>
                <c:pt idx="28">
                  <c:v>48.970000000000006</c:v>
                </c:pt>
                <c:pt idx="29">
                  <c:v>46.314999999999998</c:v>
                </c:pt>
                <c:pt idx="30">
                  <c:v>44.692500000000003</c:v>
                </c:pt>
                <c:pt idx="31">
                  <c:v>42.037500000000001</c:v>
                </c:pt>
                <c:pt idx="32">
                  <c:v>40.267500000000005</c:v>
                </c:pt>
                <c:pt idx="33">
                  <c:v>38.497500000000002</c:v>
                </c:pt>
                <c:pt idx="34">
                  <c:v>36.727499999999999</c:v>
                </c:pt>
                <c:pt idx="35">
                  <c:v>34.957500000000003</c:v>
                </c:pt>
                <c:pt idx="36">
                  <c:v>33.335000000000001</c:v>
                </c:pt>
                <c:pt idx="37">
                  <c:v>31.565000000000001</c:v>
                </c:pt>
                <c:pt idx="38">
                  <c:v>30.680000000000003</c:v>
                </c:pt>
                <c:pt idx="39">
                  <c:v>28.910000000000004</c:v>
                </c:pt>
                <c:pt idx="40">
                  <c:v>28.025000000000002</c:v>
                </c:pt>
                <c:pt idx="41">
                  <c:v>27.14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</c:numCache>
            </c:numRef>
          </c:yVal>
          <c:smooth val="1"/>
        </c:ser>
        <c:axId val="108086784"/>
        <c:axId val="10808870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data'!$D$3:$D$4684</c:f>
              <c:numCache>
                <c:formatCode>General</c:formatCode>
                <c:ptCount val="4668"/>
                <c:pt idx="0">
                  <c:v>127</c:v>
                </c:pt>
                <c:pt idx="1">
                  <c:v>150</c:v>
                </c:pt>
                <c:pt idx="2">
                  <c:v>329</c:v>
                </c:pt>
                <c:pt idx="3">
                  <c:v>588</c:v>
                </c:pt>
                <c:pt idx="4">
                  <c:v>875</c:v>
                </c:pt>
                <c:pt idx="5">
                  <c:v>1175</c:v>
                </c:pt>
                <c:pt idx="6">
                  <c:v>1477</c:v>
                </c:pt>
                <c:pt idx="7">
                  <c:v>1770</c:v>
                </c:pt>
                <c:pt idx="8">
                  <c:v>2051</c:v>
                </c:pt>
                <c:pt idx="9">
                  <c:v>2318</c:v>
                </c:pt>
                <c:pt idx="10">
                  <c:v>2580</c:v>
                </c:pt>
                <c:pt idx="11">
                  <c:v>2839</c:v>
                </c:pt>
                <c:pt idx="12">
                  <c:v>3102</c:v>
                </c:pt>
                <c:pt idx="13">
                  <c:v>3371</c:v>
                </c:pt>
                <c:pt idx="14">
                  <c:v>3632</c:v>
                </c:pt>
                <c:pt idx="15">
                  <c:v>3883</c:v>
                </c:pt>
                <c:pt idx="16">
                  <c:v>4115</c:v>
                </c:pt>
                <c:pt idx="17">
                  <c:v>4326</c:v>
                </c:pt>
                <c:pt idx="18">
                  <c:v>4522</c:v>
                </c:pt>
                <c:pt idx="19">
                  <c:v>4731</c:v>
                </c:pt>
                <c:pt idx="20">
                  <c:v>4932</c:v>
                </c:pt>
                <c:pt idx="21">
                  <c:v>5127</c:v>
                </c:pt>
                <c:pt idx="22">
                  <c:v>5305</c:v>
                </c:pt>
                <c:pt idx="23">
                  <c:v>5468</c:v>
                </c:pt>
                <c:pt idx="24">
                  <c:v>5626</c:v>
                </c:pt>
                <c:pt idx="25">
                  <c:v>5779</c:v>
                </c:pt>
                <c:pt idx="26">
                  <c:v>5929</c:v>
                </c:pt>
                <c:pt idx="27">
                  <c:v>6078</c:v>
                </c:pt>
                <c:pt idx="28">
                  <c:v>6223</c:v>
                </c:pt>
                <c:pt idx="29">
                  <c:v>6362</c:v>
                </c:pt>
                <c:pt idx="30">
                  <c:v>6503</c:v>
                </c:pt>
                <c:pt idx="31">
                  <c:v>6655</c:v>
                </c:pt>
                <c:pt idx="32">
                  <c:v>6805</c:v>
                </c:pt>
                <c:pt idx="33">
                  <c:v>6950</c:v>
                </c:pt>
                <c:pt idx="34">
                  <c:v>7094</c:v>
                </c:pt>
                <c:pt idx="35">
                  <c:v>7253</c:v>
                </c:pt>
                <c:pt idx="36">
                  <c:v>7414</c:v>
                </c:pt>
                <c:pt idx="37">
                  <c:v>7549</c:v>
                </c:pt>
                <c:pt idx="38">
                  <c:v>7758</c:v>
                </c:pt>
                <c:pt idx="39">
                  <c:v>7810</c:v>
                </c:pt>
                <c:pt idx="40">
                  <c:v>7976</c:v>
                </c:pt>
                <c:pt idx="41">
                  <c:v>8044</c:v>
                </c:pt>
              </c:numCache>
            </c:numRef>
          </c:xVal>
          <c:yVal>
            <c:numRef>
              <c:f>'Peak data'!$H$3:$H$1684</c:f>
              <c:numCache>
                <c:formatCode>0.00</c:formatCode>
                <c:ptCount val="1668"/>
                <c:pt idx="0">
                  <c:v>1.8190356054836254</c:v>
                </c:pt>
                <c:pt idx="1">
                  <c:v>2.1484672505712115</c:v>
                </c:pt>
                <c:pt idx="2">
                  <c:v>4.7123048362528559</c:v>
                </c:pt>
                <c:pt idx="3">
                  <c:v>8.3229093678598645</c:v>
                </c:pt>
                <c:pt idx="4">
                  <c:v>12.090394135567404</c:v>
                </c:pt>
                <c:pt idx="5">
                  <c:v>16.037676123381569</c:v>
                </c:pt>
                <c:pt idx="6">
                  <c:v>19.661929741051033</c:v>
                </c:pt>
                <c:pt idx="7">
                  <c:v>23.264108910891089</c:v>
                </c:pt>
                <c:pt idx="8">
                  <c:v>26.611842155369388</c:v>
                </c:pt>
                <c:pt idx="9">
                  <c:v>29.750682597105868</c:v>
                </c:pt>
                <c:pt idx="10">
                  <c:v>33.113356816450882</c:v>
                </c:pt>
                <c:pt idx="11">
                  <c:v>36.437527132520955</c:v>
                </c:pt>
                <c:pt idx="12">
                  <c:v>39.813035986290942</c:v>
                </c:pt>
                <c:pt idx="13">
                  <c:v>42.697514756283326</c:v>
                </c:pt>
                <c:pt idx="14">
                  <c:v>46.003373952779896</c:v>
                </c:pt>
                <c:pt idx="15">
                  <c:v>49.182571877380049</c:v>
                </c:pt>
                <c:pt idx="16">
                  <c:v>52.121113385377001</c:v>
                </c:pt>
                <c:pt idx="17">
                  <c:v>54.06470392231531</c:v>
                </c:pt>
                <c:pt idx="18">
                  <c:v>56.514237433358723</c:v>
                </c:pt>
                <c:pt idx="19">
                  <c:v>59.126240003808078</c:v>
                </c:pt>
                <c:pt idx="20">
                  <c:v>62.469339299314555</c:v>
                </c:pt>
                <c:pt idx="21">
                  <c:v>63.211360910129478</c:v>
                </c:pt>
                <c:pt idx="22">
                  <c:v>63.618081207159186</c:v>
                </c:pt>
                <c:pt idx="23">
                  <c:v>63.729998095963445</c:v>
                </c:pt>
                <c:pt idx="24">
                  <c:v>61.779414508758578</c:v>
                </c:pt>
                <c:pt idx="25">
                  <c:v>60.700406511805021</c:v>
                </c:pt>
                <c:pt idx="26">
                  <c:v>60.277790365575036</c:v>
                </c:pt>
                <c:pt idx="27">
                  <c:v>58.720053313023612</c:v>
                </c:pt>
                <c:pt idx="28">
                  <c:v>58.023669078446318</c:v>
                </c:pt>
                <c:pt idx="29">
                  <c:v>56.103585300837771</c:v>
                </c:pt>
                <c:pt idx="30">
                  <c:v>55.338028846153847</c:v>
                </c:pt>
                <c:pt idx="31">
                  <c:v>53.267243431073879</c:v>
                </c:pt>
                <c:pt idx="32">
                  <c:v>52.174474009900997</c:v>
                </c:pt>
                <c:pt idx="33">
                  <c:v>50.943949923838538</c:v>
                </c:pt>
                <c:pt idx="34">
                  <c:v>49.608698591012946</c:v>
                </c:pt>
                <c:pt idx="35">
                  <c:v>48.276227627570456</c:v>
                </c:pt>
                <c:pt idx="36">
                  <c:v>47.057442878903274</c:v>
                </c:pt>
                <c:pt idx="37">
                  <c:v>45.370179931454686</c:v>
                </c:pt>
                <c:pt idx="38">
                  <c:v>45.319009900990103</c:v>
                </c:pt>
                <c:pt idx="39">
                  <c:v>42.990689261233825</c:v>
                </c:pt>
                <c:pt idx="40">
                  <c:v>42.560434120335117</c:v>
                </c:pt>
                <c:pt idx="41">
                  <c:v>41.567814166031987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</c:numCache>
            </c:numRef>
          </c:yVal>
          <c:smooth val="1"/>
        </c:ser>
        <c:axId val="108086784"/>
        <c:axId val="10808870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data'!$D$3:$D$1684</c:f>
              <c:numCache>
                <c:formatCode>General</c:formatCode>
                <c:ptCount val="1668"/>
                <c:pt idx="0">
                  <c:v>127</c:v>
                </c:pt>
                <c:pt idx="1">
                  <c:v>150</c:v>
                </c:pt>
                <c:pt idx="2">
                  <c:v>329</c:v>
                </c:pt>
                <c:pt idx="3">
                  <c:v>588</c:v>
                </c:pt>
                <c:pt idx="4">
                  <c:v>875</c:v>
                </c:pt>
                <c:pt idx="5">
                  <c:v>1175</c:v>
                </c:pt>
                <c:pt idx="6">
                  <c:v>1477</c:v>
                </c:pt>
                <c:pt idx="7">
                  <c:v>1770</c:v>
                </c:pt>
                <c:pt idx="8">
                  <c:v>2051</c:v>
                </c:pt>
                <c:pt idx="9">
                  <c:v>2318</c:v>
                </c:pt>
                <c:pt idx="10">
                  <c:v>2580</c:v>
                </c:pt>
                <c:pt idx="11">
                  <c:v>2839</c:v>
                </c:pt>
                <c:pt idx="12">
                  <c:v>3102</c:v>
                </c:pt>
                <c:pt idx="13">
                  <c:v>3371</c:v>
                </c:pt>
                <c:pt idx="14">
                  <c:v>3632</c:v>
                </c:pt>
                <c:pt idx="15">
                  <c:v>3883</c:v>
                </c:pt>
                <c:pt idx="16">
                  <c:v>4115</c:v>
                </c:pt>
                <c:pt idx="17">
                  <c:v>4326</c:v>
                </c:pt>
                <c:pt idx="18">
                  <c:v>4522</c:v>
                </c:pt>
                <c:pt idx="19">
                  <c:v>4731</c:v>
                </c:pt>
                <c:pt idx="20">
                  <c:v>4932</c:v>
                </c:pt>
                <c:pt idx="21">
                  <c:v>5127</c:v>
                </c:pt>
                <c:pt idx="22">
                  <c:v>5305</c:v>
                </c:pt>
                <c:pt idx="23">
                  <c:v>5468</c:v>
                </c:pt>
                <c:pt idx="24">
                  <c:v>5626</c:v>
                </c:pt>
                <c:pt idx="25">
                  <c:v>5779</c:v>
                </c:pt>
                <c:pt idx="26">
                  <c:v>5929</c:v>
                </c:pt>
                <c:pt idx="27">
                  <c:v>6078</c:v>
                </c:pt>
                <c:pt idx="28">
                  <c:v>6223</c:v>
                </c:pt>
                <c:pt idx="29">
                  <c:v>6362</c:v>
                </c:pt>
                <c:pt idx="30">
                  <c:v>6503</c:v>
                </c:pt>
                <c:pt idx="31">
                  <c:v>6655</c:v>
                </c:pt>
                <c:pt idx="32">
                  <c:v>6805</c:v>
                </c:pt>
                <c:pt idx="33">
                  <c:v>6950</c:v>
                </c:pt>
                <c:pt idx="34">
                  <c:v>7094</c:v>
                </c:pt>
                <c:pt idx="35">
                  <c:v>7253</c:v>
                </c:pt>
                <c:pt idx="36">
                  <c:v>7414</c:v>
                </c:pt>
                <c:pt idx="37">
                  <c:v>7549</c:v>
                </c:pt>
                <c:pt idx="38">
                  <c:v>7758</c:v>
                </c:pt>
                <c:pt idx="39">
                  <c:v>7810</c:v>
                </c:pt>
                <c:pt idx="40">
                  <c:v>7976</c:v>
                </c:pt>
                <c:pt idx="41">
                  <c:v>8044</c:v>
                </c:pt>
              </c:numCache>
            </c:numRef>
          </c:xVal>
          <c:yVal>
            <c:numRef>
              <c:f>'Peak data'!$B$3:$B$1684</c:f>
              <c:numCache>
                <c:formatCode>General</c:formatCode>
                <c:ptCount val="1668"/>
                <c:pt idx="0">
                  <c:v>73</c:v>
                </c:pt>
                <c:pt idx="1">
                  <c:v>71.5</c:v>
                </c:pt>
                <c:pt idx="2">
                  <c:v>70.5</c:v>
                </c:pt>
                <c:pt idx="3">
                  <c:v>71.8</c:v>
                </c:pt>
                <c:pt idx="4">
                  <c:v>84</c:v>
                </c:pt>
                <c:pt idx="5">
                  <c:v>103.1</c:v>
                </c:pt>
                <c:pt idx="6">
                  <c:v>124.9</c:v>
                </c:pt>
                <c:pt idx="7">
                  <c:v>147.69999999999999</c:v>
                </c:pt>
                <c:pt idx="8">
                  <c:v>171.5</c:v>
                </c:pt>
                <c:pt idx="9">
                  <c:v>194.3</c:v>
                </c:pt>
                <c:pt idx="10">
                  <c:v>216.7</c:v>
                </c:pt>
                <c:pt idx="11">
                  <c:v>237.5</c:v>
                </c:pt>
                <c:pt idx="12">
                  <c:v>258.10000000000002</c:v>
                </c:pt>
                <c:pt idx="13">
                  <c:v>280</c:v>
                </c:pt>
                <c:pt idx="14">
                  <c:v>301.60000000000002</c:v>
                </c:pt>
                <c:pt idx="15">
                  <c:v>324.5</c:v>
                </c:pt>
                <c:pt idx="16">
                  <c:v>345.9</c:v>
                </c:pt>
                <c:pt idx="17">
                  <c:v>366.7</c:v>
                </c:pt>
                <c:pt idx="18">
                  <c:v>385.2</c:v>
                </c:pt>
                <c:pt idx="19">
                  <c:v>404.4</c:v>
                </c:pt>
                <c:pt idx="20">
                  <c:v>418.6</c:v>
                </c:pt>
                <c:pt idx="21">
                  <c:v>443.3</c:v>
                </c:pt>
                <c:pt idx="22">
                  <c:v>395.4</c:v>
                </c:pt>
                <c:pt idx="23">
                  <c:v>399.3</c:v>
                </c:pt>
                <c:pt idx="24">
                  <c:v>389.9</c:v>
                </c:pt>
                <c:pt idx="25">
                  <c:v>380.5</c:v>
                </c:pt>
                <c:pt idx="26">
                  <c:v>370.4</c:v>
                </c:pt>
                <c:pt idx="27">
                  <c:v>363.1</c:v>
                </c:pt>
                <c:pt idx="28">
                  <c:v>355.3</c:v>
                </c:pt>
                <c:pt idx="29">
                  <c:v>345.7</c:v>
                </c:pt>
                <c:pt idx="30">
                  <c:v>335.5</c:v>
                </c:pt>
                <c:pt idx="31">
                  <c:v>325.7</c:v>
                </c:pt>
                <c:pt idx="32">
                  <c:v>318.3</c:v>
                </c:pt>
                <c:pt idx="33">
                  <c:v>311.60000000000002</c:v>
                </c:pt>
                <c:pt idx="34">
                  <c:v>300.8</c:v>
                </c:pt>
                <c:pt idx="35">
                  <c:v>293.89999999999998</c:v>
                </c:pt>
                <c:pt idx="36">
                  <c:v>288</c:v>
                </c:pt>
                <c:pt idx="37">
                  <c:v>283.7</c:v>
                </c:pt>
                <c:pt idx="38">
                  <c:v>270.7</c:v>
                </c:pt>
                <c:pt idx="39">
                  <c:v>274.89999999999998</c:v>
                </c:pt>
                <c:pt idx="40">
                  <c:v>250.2</c:v>
                </c:pt>
                <c:pt idx="41">
                  <c:v>277.39999999999998</c:v>
                </c:pt>
              </c:numCache>
            </c:numRef>
          </c:yVal>
          <c:smooth val="1"/>
        </c:ser>
        <c:axId val="111678592"/>
        <c:axId val="111680128"/>
      </c:scatterChart>
      <c:valAx>
        <c:axId val="108086784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25"/>
              <c:y val="0.874388176968078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88704"/>
        <c:crosses val="autoZero"/>
        <c:crossBetween val="midCat"/>
      </c:valAx>
      <c:valAx>
        <c:axId val="108088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86784"/>
        <c:crosses val="autoZero"/>
        <c:crossBetween val="midCat"/>
      </c:valAx>
      <c:valAx>
        <c:axId val="111678592"/>
        <c:scaling>
          <c:orientation val="minMax"/>
        </c:scaling>
        <c:delete val="1"/>
        <c:axPos val="b"/>
        <c:numFmt formatCode="General" sourceLinked="1"/>
        <c:tickLblPos val="none"/>
        <c:crossAx val="111680128"/>
        <c:crosses val="autoZero"/>
        <c:crossBetween val="midCat"/>
      </c:valAx>
      <c:valAx>
        <c:axId val="11168012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67859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927792359288411E-2"/>
          <c:y val="0.91787950525792117"/>
          <c:w val="0.7638181393992417"/>
          <c:h val="4.45646990204659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"/>
          <c:y val="0.16639477977161488"/>
          <c:w val="0.79134295227524976"/>
          <c:h val="0.655791190864604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data'!$D$3:$D$1130</c:f>
              <c:numCache>
                <c:formatCode>General</c:formatCode>
                <c:ptCount val="1114"/>
                <c:pt idx="0">
                  <c:v>127</c:v>
                </c:pt>
                <c:pt idx="1">
                  <c:v>150</c:v>
                </c:pt>
                <c:pt idx="2">
                  <c:v>329</c:v>
                </c:pt>
                <c:pt idx="3">
                  <c:v>588</c:v>
                </c:pt>
                <c:pt idx="4">
                  <c:v>875</c:v>
                </c:pt>
                <c:pt idx="5">
                  <c:v>1175</c:v>
                </c:pt>
                <c:pt idx="6">
                  <c:v>1477</c:v>
                </c:pt>
                <c:pt idx="7">
                  <c:v>1770</c:v>
                </c:pt>
                <c:pt idx="8">
                  <c:v>2051</c:v>
                </c:pt>
                <c:pt idx="9">
                  <c:v>2318</c:v>
                </c:pt>
                <c:pt idx="10">
                  <c:v>2580</c:v>
                </c:pt>
                <c:pt idx="11">
                  <c:v>2839</c:v>
                </c:pt>
                <c:pt idx="12">
                  <c:v>3102</c:v>
                </c:pt>
                <c:pt idx="13">
                  <c:v>3371</c:v>
                </c:pt>
                <c:pt idx="14">
                  <c:v>3632</c:v>
                </c:pt>
                <c:pt idx="15">
                  <c:v>3883</c:v>
                </c:pt>
                <c:pt idx="16">
                  <c:v>4115</c:v>
                </c:pt>
                <c:pt idx="17">
                  <c:v>4326</c:v>
                </c:pt>
                <c:pt idx="18">
                  <c:v>4522</c:v>
                </c:pt>
                <c:pt idx="19">
                  <c:v>4731</c:v>
                </c:pt>
                <c:pt idx="20">
                  <c:v>4932</c:v>
                </c:pt>
                <c:pt idx="21">
                  <c:v>5127</c:v>
                </c:pt>
                <c:pt idx="22">
                  <c:v>5305</c:v>
                </c:pt>
                <c:pt idx="23">
                  <c:v>5468</c:v>
                </c:pt>
                <c:pt idx="24">
                  <c:v>5626</c:v>
                </c:pt>
                <c:pt idx="25">
                  <c:v>5779</c:v>
                </c:pt>
                <c:pt idx="26">
                  <c:v>5929</c:v>
                </c:pt>
                <c:pt idx="27">
                  <c:v>6078</c:v>
                </c:pt>
                <c:pt idx="28">
                  <c:v>6223</c:v>
                </c:pt>
                <c:pt idx="29">
                  <c:v>6362</c:v>
                </c:pt>
                <c:pt idx="30">
                  <c:v>6503</c:v>
                </c:pt>
                <c:pt idx="31">
                  <c:v>6655</c:v>
                </c:pt>
                <c:pt idx="32">
                  <c:v>6805</c:v>
                </c:pt>
                <c:pt idx="33">
                  <c:v>6950</c:v>
                </c:pt>
                <c:pt idx="34">
                  <c:v>7094</c:v>
                </c:pt>
                <c:pt idx="35">
                  <c:v>7253</c:v>
                </c:pt>
                <c:pt idx="36">
                  <c:v>7414</c:v>
                </c:pt>
                <c:pt idx="37">
                  <c:v>7549</c:v>
                </c:pt>
                <c:pt idx="38">
                  <c:v>7758</c:v>
                </c:pt>
                <c:pt idx="39">
                  <c:v>7810</c:v>
                </c:pt>
                <c:pt idx="40">
                  <c:v>7976</c:v>
                </c:pt>
                <c:pt idx="41">
                  <c:v>8044</c:v>
                </c:pt>
              </c:numCache>
            </c:numRef>
          </c:xVal>
          <c:yVal>
            <c:numRef>
              <c:f>'Peak data'!$E$3:$E$1130</c:f>
              <c:numCache>
                <c:formatCode>General</c:formatCode>
                <c:ptCount val="1114"/>
                <c:pt idx="0">
                  <c:v>102</c:v>
                </c:pt>
                <c:pt idx="1">
                  <c:v>102</c:v>
                </c:pt>
                <c:pt idx="2">
                  <c:v>102</c:v>
                </c:pt>
                <c:pt idx="3">
                  <c:v>100.8</c:v>
                </c:pt>
                <c:pt idx="4">
                  <c:v>98.4</c:v>
                </c:pt>
                <c:pt idx="5">
                  <c:v>97.2</c:v>
                </c:pt>
                <c:pt idx="6">
                  <c:v>94.8</c:v>
                </c:pt>
                <c:pt idx="7">
                  <c:v>93.6</c:v>
                </c:pt>
                <c:pt idx="8">
                  <c:v>92.4</c:v>
                </c:pt>
                <c:pt idx="9">
                  <c:v>91.4</c:v>
                </c:pt>
                <c:pt idx="10">
                  <c:v>91.4</c:v>
                </c:pt>
                <c:pt idx="11">
                  <c:v>91.4</c:v>
                </c:pt>
                <c:pt idx="12">
                  <c:v>91.4</c:v>
                </c:pt>
                <c:pt idx="13">
                  <c:v>90.2</c:v>
                </c:pt>
                <c:pt idx="14">
                  <c:v>90.2</c:v>
                </c:pt>
                <c:pt idx="15">
                  <c:v>90.2</c:v>
                </c:pt>
                <c:pt idx="16">
                  <c:v>90.2</c:v>
                </c:pt>
                <c:pt idx="17">
                  <c:v>89</c:v>
                </c:pt>
                <c:pt idx="18">
                  <c:v>89</c:v>
                </c:pt>
                <c:pt idx="19">
                  <c:v>89</c:v>
                </c:pt>
                <c:pt idx="20">
                  <c:v>90.2</c:v>
                </c:pt>
                <c:pt idx="21">
                  <c:v>87.8</c:v>
                </c:pt>
                <c:pt idx="22">
                  <c:v>85.4</c:v>
                </c:pt>
                <c:pt idx="23">
                  <c:v>83</c:v>
                </c:pt>
                <c:pt idx="24">
                  <c:v>78.2</c:v>
                </c:pt>
                <c:pt idx="25">
                  <c:v>74.8</c:v>
                </c:pt>
                <c:pt idx="26">
                  <c:v>72.400000000000006</c:v>
                </c:pt>
                <c:pt idx="27">
                  <c:v>68.8</c:v>
                </c:pt>
                <c:pt idx="28">
                  <c:v>66.400000000000006</c:v>
                </c:pt>
                <c:pt idx="29">
                  <c:v>62.8</c:v>
                </c:pt>
                <c:pt idx="30">
                  <c:v>60.6</c:v>
                </c:pt>
                <c:pt idx="31">
                  <c:v>57</c:v>
                </c:pt>
                <c:pt idx="32">
                  <c:v>54.6</c:v>
                </c:pt>
                <c:pt idx="33">
                  <c:v>52.2</c:v>
                </c:pt>
                <c:pt idx="34">
                  <c:v>49.8</c:v>
                </c:pt>
                <c:pt idx="35">
                  <c:v>47.4</c:v>
                </c:pt>
                <c:pt idx="36">
                  <c:v>45.2</c:v>
                </c:pt>
                <c:pt idx="37">
                  <c:v>42.8</c:v>
                </c:pt>
                <c:pt idx="38">
                  <c:v>41.6</c:v>
                </c:pt>
                <c:pt idx="39">
                  <c:v>39.200000000000003</c:v>
                </c:pt>
                <c:pt idx="40">
                  <c:v>38</c:v>
                </c:pt>
                <c:pt idx="41">
                  <c:v>36.799999999999997</c:v>
                </c:pt>
              </c:numCache>
            </c:numRef>
          </c:yVal>
          <c:smooth val="1"/>
        </c:ser>
        <c:axId val="109184512"/>
        <c:axId val="109186432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data'!$D$3:$D$1130</c:f>
              <c:numCache>
                <c:formatCode>General</c:formatCode>
                <c:ptCount val="1114"/>
                <c:pt idx="0">
                  <c:v>127</c:v>
                </c:pt>
                <c:pt idx="1">
                  <c:v>150</c:v>
                </c:pt>
                <c:pt idx="2">
                  <c:v>329</c:v>
                </c:pt>
                <c:pt idx="3">
                  <c:v>588</c:v>
                </c:pt>
                <c:pt idx="4">
                  <c:v>875</c:v>
                </c:pt>
                <c:pt idx="5">
                  <c:v>1175</c:v>
                </c:pt>
                <c:pt idx="6">
                  <c:v>1477</c:v>
                </c:pt>
                <c:pt idx="7">
                  <c:v>1770</c:v>
                </c:pt>
                <c:pt idx="8">
                  <c:v>2051</c:v>
                </c:pt>
                <c:pt idx="9">
                  <c:v>2318</c:v>
                </c:pt>
                <c:pt idx="10">
                  <c:v>2580</c:v>
                </c:pt>
                <c:pt idx="11">
                  <c:v>2839</c:v>
                </c:pt>
                <c:pt idx="12">
                  <c:v>3102</c:v>
                </c:pt>
                <c:pt idx="13">
                  <c:v>3371</c:v>
                </c:pt>
                <c:pt idx="14">
                  <c:v>3632</c:v>
                </c:pt>
                <c:pt idx="15">
                  <c:v>3883</c:v>
                </c:pt>
                <c:pt idx="16">
                  <c:v>4115</c:v>
                </c:pt>
                <c:pt idx="17">
                  <c:v>4326</c:v>
                </c:pt>
                <c:pt idx="18">
                  <c:v>4522</c:v>
                </c:pt>
                <c:pt idx="19">
                  <c:v>4731</c:v>
                </c:pt>
                <c:pt idx="20">
                  <c:v>4932</c:v>
                </c:pt>
                <c:pt idx="21">
                  <c:v>5127</c:v>
                </c:pt>
                <c:pt idx="22">
                  <c:v>5305</c:v>
                </c:pt>
                <c:pt idx="23">
                  <c:v>5468</c:v>
                </c:pt>
                <c:pt idx="24">
                  <c:v>5626</c:v>
                </c:pt>
                <c:pt idx="25">
                  <c:v>5779</c:v>
                </c:pt>
                <c:pt idx="26">
                  <c:v>5929</c:v>
                </c:pt>
                <c:pt idx="27">
                  <c:v>6078</c:v>
                </c:pt>
                <c:pt idx="28">
                  <c:v>6223</c:v>
                </c:pt>
                <c:pt idx="29">
                  <c:v>6362</c:v>
                </c:pt>
                <c:pt idx="30">
                  <c:v>6503</c:v>
                </c:pt>
                <c:pt idx="31">
                  <c:v>6655</c:v>
                </c:pt>
                <c:pt idx="32">
                  <c:v>6805</c:v>
                </c:pt>
                <c:pt idx="33">
                  <c:v>6950</c:v>
                </c:pt>
                <c:pt idx="34">
                  <c:v>7094</c:v>
                </c:pt>
                <c:pt idx="35">
                  <c:v>7253</c:v>
                </c:pt>
                <c:pt idx="36">
                  <c:v>7414</c:v>
                </c:pt>
                <c:pt idx="37">
                  <c:v>7549</c:v>
                </c:pt>
                <c:pt idx="38">
                  <c:v>7758</c:v>
                </c:pt>
                <c:pt idx="39">
                  <c:v>7810</c:v>
                </c:pt>
                <c:pt idx="40">
                  <c:v>7976</c:v>
                </c:pt>
                <c:pt idx="41">
                  <c:v>8044</c:v>
                </c:pt>
              </c:numCache>
            </c:numRef>
          </c:xVal>
          <c:yVal>
            <c:numRef>
              <c:f>'Peak data'!$F$3:$F$1130</c:f>
              <c:numCache>
                <c:formatCode>0.00</c:formatCode>
                <c:ptCount val="1114"/>
                <c:pt idx="0">
                  <c:v>1.3625749447775324</c:v>
                </c:pt>
                <c:pt idx="1">
                  <c:v>1.6093404859577154</c:v>
                </c:pt>
                <c:pt idx="2">
                  <c:v>3.5298201325339225</c:v>
                </c:pt>
                <c:pt idx="3">
                  <c:v>6.2343957084253709</c:v>
                </c:pt>
                <c:pt idx="4">
                  <c:v>9.0564846954875353</c:v>
                </c:pt>
                <c:pt idx="5">
                  <c:v>12.013253392237299</c:v>
                </c:pt>
                <c:pt idx="6">
                  <c:v>14.72805301356895</c:v>
                </c:pt>
                <c:pt idx="7">
                  <c:v>17.426317450299781</c:v>
                </c:pt>
                <c:pt idx="8">
                  <c:v>19.933985484379932</c:v>
                </c:pt>
                <c:pt idx="9">
                  <c:v>22.285179341537816</c:v>
                </c:pt>
                <c:pt idx="10">
                  <c:v>24.804039129062797</c:v>
                </c:pt>
                <c:pt idx="11">
                  <c:v>27.294057010623753</c:v>
                </c:pt>
                <c:pt idx="12">
                  <c:v>29.822530766803414</c:v>
                </c:pt>
                <c:pt idx="13">
                  <c:v>31.983191332702219</c:v>
                </c:pt>
                <c:pt idx="14">
                  <c:v>34.459493005154101</c:v>
                </c:pt>
                <c:pt idx="15">
                  <c:v>36.840917218891349</c:v>
                </c:pt>
                <c:pt idx="16">
                  <c:v>39.042074261070788</c:v>
                </c:pt>
                <c:pt idx="17">
                  <c:v>40.4979488797728</c:v>
                </c:pt>
                <c:pt idx="18">
                  <c:v>42.33280740506995</c:v>
                </c:pt>
                <c:pt idx="19">
                  <c:v>44.289365730514355</c:v>
                </c:pt>
                <c:pt idx="20">
                  <c:v>46.793562638056173</c:v>
                </c:pt>
                <c:pt idx="21">
                  <c:v>47.349384663931836</c:v>
                </c:pt>
                <c:pt idx="22">
                  <c:v>47.654044388345433</c:v>
                </c:pt>
                <c:pt idx="23">
                  <c:v>47.73787735352898</c:v>
                </c:pt>
                <c:pt idx="24">
                  <c:v>46.276764489323661</c:v>
                </c:pt>
                <c:pt idx="25">
                  <c:v>45.46851793415378</c:v>
                </c:pt>
                <c:pt idx="26">
                  <c:v>45.151951193857158</c:v>
                </c:pt>
                <c:pt idx="27">
                  <c:v>43.985105711580935</c:v>
                </c:pt>
                <c:pt idx="28">
                  <c:v>43.463469022825286</c:v>
                </c:pt>
                <c:pt idx="29">
                  <c:v>42.025202482381403</c:v>
                </c:pt>
                <c:pt idx="30">
                  <c:v>41.451751341117074</c:v>
                </c:pt>
                <c:pt idx="31">
                  <c:v>39.900599558220257</c:v>
                </c:pt>
                <c:pt idx="32">
                  <c:v>39.082044809088039</c:v>
                </c:pt>
                <c:pt idx="33">
                  <c:v>38.160302934679713</c:v>
                </c:pt>
                <c:pt idx="34">
                  <c:v>37.160113600504886</c:v>
                </c:pt>
                <c:pt idx="35">
                  <c:v>36.162006942253079</c:v>
                </c:pt>
                <c:pt idx="36">
                  <c:v>35.249058588408545</c:v>
                </c:pt>
                <c:pt idx="37">
                  <c:v>33.985189860103077</c:v>
                </c:pt>
                <c:pt idx="38">
                  <c:v>33.946860208267594</c:v>
                </c:pt>
                <c:pt idx="39">
                  <c:v>32.202797938361208</c:v>
                </c:pt>
                <c:pt idx="40">
                  <c:v>31.880509098558957</c:v>
                </c:pt>
                <c:pt idx="41">
                  <c:v>31.136972756915952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</c:numCache>
            </c:numRef>
          </c:yVal>
          <c:smooth val="1"/>
        </c:ser>
        <c:axId val="109184512"/>
        <c:axId val="10918643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data'!$D$3:$D$1130</c:f>
              <c:numCache>
                <c:formatCode>General</c:formatCode>
                <c:ptCount val="1114"/>
                <c:pt idx="0">
                  <c:v>127</c:v>
                </c:pt>
                <c:pt idx="1">
                  <c:v>150</c:v>
                </c:pt>
                <c:pt idx="2">
                  <c:v>329</c:v>
                </c:pt>
                <c:pt idx="3">
                  <c:v>588</c:v>
                </c:pt>
                <c:pt idx="4">
                  <c:v>875</c:v>
                </c:pt>
                <c:pt idx="5">
                  <c:v>1175</c:v>
                </c:pt>
                <c:pt idx="6">
                  <c:v>1477</c:v>
                </c:pt>
                <c:pt idx="7">
                  <c:v>1770</c:v>
                </c:pt>
                <c:pt idx="8">
                  <c:v>2051</c:v>
                </c:pt>
                <c:pt idx="9">
                  <c:v>2318</c:v>
                </c:pt>
                <c:pt idx="10">
                  <c:v>2580</c:v>
                </c:pt>
                <c:pt idx="11">
                  <c:v>2839</c:v>
                </c:pt>
                <c:pt idx="12">
                  <c:v>3102</c:v>
                </c:pt>
                <c:pt idx="13">
                  <c:v>3371</c:v>
                </c:pt>
                <c:pt idx="14">
                  <c:v>3632</c:v>
                </c:pt>
                <c:pt idx="15">
                  <c:v>3883</c:v>
                </c:pt>
                <c:pt idx="16">
                  <c:v>4115</c:v>
                </c:pt>
                <c:pt idx="17">
                  <c:v>4326</c:v>
                </c:pt>
                <c:pt idx="18">
                  <c:v>4522</c:v>
                </c:pt>
                <c:pt idx="19">
                  <c:v>4731</c:v>
                </c:pt>
                <c:pt idx="20">
                  <c:v>4932</c:v>
                </c:pt>
                <c:pt idx="21">
                  <c:v>5127</c:v>
                </c:pt>
                <c:pt idx="22">
                  <c:v>5305</c:v>
                </c:pt>
                <c:pt idx="23">
                  <c:v>5468</c:v>
                </c:pt>
                <c:pt idx="24">
                  <c:v>5626</c:v>
                </c:pt>
                <c:pt idx="25">
                  <c:v>5779</c:v>
                </c:pt>
                <c:pt idx="26">
                  <c:v>5929</c:v>
                </c:pt>
                <c:pt idx="27">
                  <c:v>6078</c:v>
                </c:pt>
                <c:pt idx="28">
                  <c:v>6223</c:v>
                </c:pt>
                <c:pt idx="29">
                  <c:v>6362</c:v>
                </c:pt>
                <c:pt idx="30">
                  <c:v>6503</c:v>
                </c:pt>
                <c:pt idx="31">
                  <c:v>6655</c:v>
                </c:pt>
                <c:pt idx="32">
                  <c:v>6805</c:v>
                </c:pt>
                <c:pt idx="33">
                  <c:v>6950</c:v>
                </c:pt>
                <c:pt idx="34">
                  <c:v>7094</c:v>
                </c:pt>
                <c:pt idx="35">
                  <c:v>7253</c:v>
                </c:pt>
                <c:pt idx="36">
                  <c:v>7414</c:v>
                </c:pt>
                <c:pt idx="37">
                  <c:v>7549</c:v>
                </c:pt>
                <c:pt idx="38">
                  <c:v>7758</c:v>
                </c:pt>
                <c:pt idx="39">
                  <c:v>7810</c:v>
                </c:pt>
                <c:pt idx="40">
                  <c:v>7976</c:v>
                </c:pt>
                <c:pt idx="41">
                  <c:v>8044</c:v>
                </c:pt>
              </c:numCache>
            </c:numRef>
          </c:xVal>
          <c:yVal>
            <c:numRef>
              <c:f>'Peak data'!$B$3:$B$249</c:f>
              <c:numCache>
                <c:formatCode>General</c:formatCode>
                <c:ptCount val="233"/>
                <c:pt idx="0">
                  <c:v>73</c:v>
                </c:pt>
                <c:pt idx="1">
                  <c:v>71.5</c:v>
                </c:pt>
                <c:pt idx="2">
                  <c:v>70.5</c:v>
                </c:pt>
                <c:pt idx="3">
                  <c:v>71.8</c:v>
                </c:pt>
                <c:pt idx="4">
                  <c:v>84</c:v>
                </c:pt>
                <c:pt idx="5">
                  <c:v>103.1</c:v>
                </c:pt>
                <c:pt idx="6">
                  <c:v>124.9</c:v>
                </c:pt>
                <c:pt idx="7">
                  <c:v>147.69999999999999</c:v>
                </c:pt>
                <c:pt idx="8">
                  <c:v>171.5</c:v>
                </c:pt>
                <c:pt idx="9">
                  <c:v>194.3</c:v>
                </c:pt>
                <c:pt idx="10">
                  <c:v>216.7</c:v>
                </c:pt>
                <c:pt idx="11">
                  <c:v>237.5</c:v>
                </c:pt>
                <c:pt idx="12">
                  <c:v>258.10000000000002</c:v>
                </c:pt>
                <c:pt idx="13">
                  <c:v>280</c:v>
                </c:pt>
                <c:pt idx="14">
                  <c:v>301.60000000000002</c:v>
                </c:pt>
                <c:pt idx="15">
                  <c:v>324.5</c:v>
                </c:pt>
                <c:pt idx="16">
                  <c:v>345.9</c:v>
                </c:pt>
                <c:pt idx="17">
                  <c:v>366.7</c:v>
                </c:pt>
                <c:pt idx="18">
                  <c:v>385.2</c:v>
                </c:pt>
                <c:pt idx="19">
                  <c:v>404.4</c:v>
                </c:pt>
                <c:pt idx="20">
                  <c:v>418.6</c:v>
                </c:pt>
                <c:pt idx="21">
                  <c:v>443.3</c:v>
                </c:pt>
                <c:pt idx="22">
                  <c:v>395.4</c:v>
                </c:pt>
                <c:pt idx="23">
                  <c:v>399.3</c:v>
                </c:pt>
                <c:pt idx="24">
                  <c:v>389.9</c:v>
                </c:pt>
                <c:pt idx="25">
                  <c:v>380.5</c:v>
                </c:pt>
                <c:pt idx="26">
                  <c:v>370.4</c:v>
                </c:pt>
                <c:pt idx="27">
                  <c:v>363.1</c:v>
                </c:pt>
                <c:pt idx="28">
                  <c:v>355.3</c:v>
                </c:pt>
                <c:pt idx="29">
                  <c:v>345.7</c:v>
                </c:pt>
                <c:pt idx="30">
                  <c:v>335.5</c:v>
                </c:pt>
                <c:pt idx="31">
                  <c:v>325.7</c:v>
                </c:pt>
                <c:pt idx="32">
                  <c:v>318.3</c:v>
                </c:pt>
                <c:pt idx="33">
                  <c:v>311.60000000000002</c:v>
                </c:pt>
                <c:pt idx="34">
                  <c:v>300.8</c:v>
                </c:pt>
                <c:pt idx="35">
                  <c:v>293.89999999999998</c:v>
                </c:pt>
                <c:pt idx="36">
                  <c:v>288</c:v>
                </c:pt>
                <c:pt idx="37">
                  <c:v>283.7</c:v>
                </c:pt>
                <c:pt idx="38">
                  <c:v>270.7</c:v>
                </c:pt>
                <c:pt idx="39">
                  <c:v>274.89999999999998</c:v>
                </c:pt>
                <c:pt idx="40">
                  <c:v>250.2</c:v>
                </c:pt>
                <c:pt idx="41">
                  <c:v>277.39999999999998</c:v>
                </c:pt>
              </c:numCache>
            </c:numRef>
          </c:yVal>
          <c:smooth val="1"/>
        </c:ser>
        <c:axId val="109204992"/>
        <c:axId val="109206528"/>
      </c:scatterChart>
      <c:valAx>
        <c:axId val="10918451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36"/>
              <c:y val="0.87438817696807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186432"/>
        <c:crosses val="autoZero"/>
        <c:crossBetween val="midCat"/>
      </c:valAx>
      <c:valAx>
        <c:axId val="1091864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184512"/>
        <c:crosses val="autoZero"/>
        <c:crossBetween val="midCat"/>
      </c:valAx>
      <c:valAx>
        <c:axId val="109204992"/>
        <c:scaling>
          <c:orientation val="minMax"/>
        </c:scaling>
        <c:delete val="1"/>
        <c:axPos val="b"/>
        <c:numFmt formatCode="General" sourceLinked="1"/>
        <c:tickLblPos val="none"/>
        <c:crossAx val="109206528"/>
        <c:crosses val="autoZero"/>
        <c:crossBetween val="midCat"/>
      </c:valAx>
      <c:valAx>
        <c:axId val="10920652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20499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5"/>
          <c:y val="0.16639477977161488"/>
          <c:w val="0.79134295227524976"/>
          <c:h val="0.655791190864604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  <c:smooth val="1"/>
        </c:ser>
        <c:axId val="109559808"/>
        <c:axId val="1095617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109565056"/>
        <c:axId val="109563264"/>
      </c:scatterChart>
      <c:valAx>
        <c:axId val="1095598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8"/>
              <c:y val="0.874388176968079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61728"/>
        <c:crosses val="autoZero"/>
        <c:crossBetween val="midCat"/>
      </c:valAx>
      <c:valAx>
        <c:axId val="1095617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59808"/>
        <c:crosses val="autoZero"/>
        <c:crossBetween val="midCat"/>
      </c:valAx>
      <c:valAx>
        <c:axId val="109563264"/>
        <c:scaling>
          <c:orientation val="minMax"/>
        </c:scaling>
        <c:axPos val="r"/>
        <c:numFmt formatCode="0.0" sourceLinked="0"/>
        <c:tickLblPos val="nextTo"/>
        <c:crossAx val="109565056"/>
        <c:crosses val="max"/>
        <c:crossBetween val="midCat"/>
      </c:valAx>
      <c:valAx>
        <c:axId val="109565056"/>
        <c:scaling>
          <c:orientation val="minMax"/>
        </c:scaling>
        <c:delete val="1"/>
        <c:axPos val="b"/>
        <c:numFmt formatCode="General" sourceLinked="1"/>
        <c:tickLblPos val="none"/>
        <c:crossAx val="10956326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  <c:smooth val="1"/>
        </c:ser>
        <c:axId val="111859584"/>
        <c:axId val="10944512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109448192"/>
        <c:axId val="109446656"/>
      </c:scatterChart>
      <c:valAx>
        <c:axId val="111859584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445120"/>
        <c:crosses val="autoZero"/>
        <c:crossBetween val="midCat"/>
      </c:valAx>
      <c:valAx>
        <c:axId val="1094451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859584"/>
        <c:crosses val="autoZero"/>
        <c:crossBetween val="midCat"/>
      </c:valAx>
      <c:valAx>
        <c:axId val="109446656"/>
        <c:scaling>
          <c:orientation val="minMax"/>
        </c:scaling>
        <c:axPos val="r"/>
        <c:numFmt formatCode="0.0" sourceLinked="0"/>
        <c:tickLblPos val="nextTo"/>
        <c:crossAx val="109448192"/>
        <c:crosses val="max"/>
        <c:crossBetween val="midCat"/>
      </c:valAx>
      <c:valAx>
        <c:axId val="109448192"/>
        <c:scaling>
          <c:orientation val="minMax"/>
        </c:scaling>
        <c:delete val="1"/>
        <c:axPos val="b"/>
        <c:numFmt formatCode="General" sourceLinked="1"/>
        <c:tickLblPos val="none"/>
        <c:crossAx val="1094466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  <c:smooth val="1"/>
        </c:ser>
        <c:axId val="111984640"/>
        <c:axId val="111986560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112002176"/>
        <c:axId val="111988096"/>
      </c:scatterChart>
      <c:valAx>
        <c:axId val="11198464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986560"/>
        <c:crosses val="autoZero"/>
        <c:crossBetween val="midCat"/>
      </c:valAx>
      <c:valAx>
        <c:axId val="1119865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984640"/>
        <c:crosses val="autoZero"/>
        <c:crossBetween val="midCat"/>
      </c:valAx>
      <c:valAx>
        <c:axId val="111988096"/>
        <c:scaling>
          <c:orientation val="minMax"/>
        </c:scaling>
        <c:axPos val="r"/>
        <c:numFmt formatCode="0.0" sourceLinked="0"/>
        <c:tickLblPos val="nextTo"/>
        <c:crossAx val="112002176"/>
        <c:crosses val="max"/>
        <c:crossBetween val="midCat"/>
      </c:valAx>
      <c:valAx>
        <c:axId val="112002176"/>
        <c:scaling>
          <c:orientation val="minMax"/>
        </c:scaling>
        <c:delete val="1"/>
        <c:axPos val="b"/>
        <c:numFmt formatCode="General" sourceLinked="1"/>
        <c:tickLblPos val="none"/>
        <c:crossAx val="1119880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  <c:smooth val="1"/>
        </c:ser>
        <c:axId val="112060288"/>
        <c:axId val="112164864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112167936"/>
        <c:axId val="112166400"/>
      </c:scatterChart>
      <c:valAx>
        <c:axId val="1120602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164864"/>
        <c:crosses val="autoZero"/>
        <c:crossBetween val="midCat"/>
      </c:valAx>
      <c:valAx>
        <c:axId val="11216486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060288"/>
        <c:crosses val="autoZero"/>
        <c:crossBetween val="midCat"/>
      </c:valAx>
      <c:valAx>
        <c:axId val="112166400"/>
        <c:scaling>
          <c:orientation val="minMax"/>
        </c:scaling>
        <c:axPos val="r"/>
        <c:numFmt formatCode="0.0" sourceLinked="0"/>
        <c:tickLblPos val="nextTo"/>
        <c:crossAx val="112167936"/>
        <c:crosses val="max"/>
        <c:crossBetween val="midCat"/>
      </c:valAx>
      <c:valAx>
        <c:axId val="112167936"/>
        <c:scaling>
          <c:orientation val="minMax"/>
        </c:scaling>
        <c:delete val="1"/>
        <c:axPos val="b"/>
        <c:numFmt formatCode="General" sourceLinked="1"/>
        <c:tickLblPos val="none"/>
        <c:crossAx val="11216640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  <c:smooth val="1"/>
        </c:ser>
        <c:axId val="112263168"/>
        <c:axId val="11226508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112272512"/>
        <c:axId val="112266624"/>
      </c:scatterChart>
      <c:valAx>
        <c:axId val="11226316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265088"/>
        <c:crosses val="autoZero"/>
        <c:crossBetween val="midCat"/>
      </c:valAx>
      <c:valAx>
        <c:axId val="11226508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263168"/>
        <c:crosses val="autoZero"/>
        <c:crossBetween val="midCat"/>
      </c:valAx>
      <c:valAx>
        <c:axId val="112266624"/>
        <c:scaling>
          <c:orientation val="minMax"/>
        </c:scaling>
        <c:axPos val="r"/>
        <c:numFmt formatCode="0.0" sourceLinked="0"/>
        <c:tickLblPos val="nextTo"/>
        <c:crossAx val="112272512"/>
        <c:crosses val="max"/>
        <c:crossBetween val="midCat"/>
      </c:valAx>
      <c:valAx>
        <c:axId val="112272512"/>
        <c:scaling>
          <c:orientation val="minMax"/>
        </c:scaling>
        <c:delete val="1"/>
        <c:axPos val="b"/>
        <c:numFmt formatCode="General" sourceLinked="1"/>
        <c:tickLblPos val="none"/>
        <c:crossAx val="11226662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  <c:smooth val="1"/>
        </c:ser>
        <c:axId val="112875392"/>
        <c:axId val="11288576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112888832"/>
        <c:axId val="112887296"/>
      </c:scatterChart>
      <c:valAx>
        <c:axId val="1128753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885760"/>
        <c:crosses val="autoZero"/>
        <c:crossBetween val="midCat"/>
      </c:valAx>
      <c:valAx>
        <c:axId val="1128857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875392"/>
        <c:crosses val="autoZero"/>
        <c:crossBetween val="midCat"/>
      </c:valAx>
      <c:valAx>
        <c:axId val="112887296"/>
        <c:scaling>
          <c:orientation val="minMax"/>
        </c:scaling>
        <c:axPos val="r"/>
        <c:numFmt formatCode="0.0" sourceLinked="0"/>
        <c:tickLblPos val="nextTo"/>
        <c:crossAx val="112888832"/>
        <c:crosses val="max"/>
        <c:crossBetween val="midCat"/>
      </c:valAx>
      <c:valAx>
        <c:axId val="112888832"/>
        <c:scaling>
          <c:orientation val="minMax"/>
        </c:scaling>
        <c:delete val="1"/>
        <c:axPos val="b"/>
        <c:numFmt formatCode="General" sourceLinked="1"/>
        <c:tickLblPos val="none"/>
        <c:crossAx val="1128872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 Fan Cooled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  <a:latin typeface="Calibri"/>
              <a:ea typeface="+mn-ea"/>
              <a:cs typeface="+mn-cs"/>
            </a:rPr>
            <a:t>Non Vented Fan Cooled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</a:t>
          </a:r>
          <a:r>
            <a:rPr lang="en-US" sz="900" baseline="0">
              <a:solidFill>
                <a:srgbClr val="FF0000"/>
              </a:solidFill>
            </a:rPr>
            <a:t> Fan Cool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 Fan Cool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 Imperial Peak Graph</a:t>
          </a:r>
        </a:p>
        <a:p xmlns:a="http://schemas.openxmlformats.org/drawingml/2006/main">
          <a:pPr algn="ctr"/>
          <a:r>
            <a:rPr lang="en-US" sz="2000" b="1" baseline="0"/>
            <a:t> Volts/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0.26961</cdr:y>
    </cdr:from>
    <cdr:to>
      <cdr:x>0.04222</cdr:x>
      <cdr:y>0.78595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25" y="1571625"/>
          <a:ext cx="352425" cy="300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Vented Fan Cooled</a:t>
          </a:r>
        </a:p>
        <a:p xmlns:a="http://schemas.openxmlformats.org/drawingml/2006/main"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Vented Fan Cooled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30"/>
  <sheetViews>
    <sheetView tabSelected="1" workbookViewId="0">
      <pane ySplit="2" topLeftCell="A9" activePane="bottomLeft" state="frozen"/>
      <selection pane="bottomLeft" activeCell="B24" sqref="B24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146.671875</v>
      </c>
      <c r="B3">
        <v>73</v>
      </c>
      <c r="C3">
        <v>498.9</v>
      </c>
      <c r="D3">
        <v>127</v>
      </c>
      <c r="E3">
        <v>102</v>
      </c>
      <c r="F3" s="8">
        <f t="shared" ref="F3:F249" si="0">(D3*E3)/9507</f>
        <v>1.3625749447775324</v>
      </c>
      <c r="G3" s="7">
        <f t="shared" ref="G3:G249" si="1">SUM(E3*0.7375)</f>
        <v>75.225000000000009</v>
      </c>
      <c r="H3" s="7">
        <f t="shared" ref="H3:H249" si="2">SUM(D3*G3)/5252</f>
        <v>1.8190356054836254</v>
      </c>
      <c r="I3" s="9"/>
      <c r="J3" s="5"/>
      <c r="L3" s="4"/>
      <c r="M3" s="4"/>
      <c r="N3" s="4"/>
    </row>
    <row r="4" spans="1:14" s="3" customFormat="1" ht="12.75" customHeight="1">
      <c r="A4">
        <v>146.671875</v>
      </c>
      <c r="B4">
        <v>71.5</v>
      </c>
      <c r="C4">
        <v>500.4</v>
      </c>
      <c r="D4">
        <v>150</v>
      </c>
      <c r="E4">
        <v>102</v>
      </c>
      <c r="F4" s="8">
        <f t="shared" ref="F4:F67" si="3">(D4*E4)/9507</f>
        <v>1.6093404859577154</v>
      </c>
      <c r="G4" s="7">
        <f t="shared" ref="G4:G67" si="4">SUM(E4*0.7375)</f>
        <v>75.225000000000009</v>
      </c>
      <c r="H4" s="7">
        <f t="shared" ref="H4:H67" si="5">SUM(D4*G4)/5252</f>
        <v>2.1484672505712115</v>
      </c>
      <c r="I4" s="9"/>
      <c r="J4" s="5"/>
      <c r="L4" s="4"/>
      <c r="M4" s="4"/>
      <c r="N4" s="4"/>
    </row>
    <row r="5" spans="1:14" s="3" customFormat="1" ht="12.75" customHeight="1">
      <c r="A5">
        <v>146.4375</v>
      </c>
      <c r="B5">
        <v>70.5</v>
      </c>
      <c r="C5">
        <v>500.4</v>
      </c>
      <c r="D5">
        <v>329</v>
      </c>
      <c r="E5">
        <v>102</v>
      </c>
      <c r="F5" s="8">
        <f t="shared" si="3"/>
        <v>3.5298201325339225</v>
      </c>
      <c r="G5" s="7">
        <f t="shared" si="4"/>
        <v>75.225000000000009</v>
      </c>
      <c r="H5" s="7">
        <f t="shared" si="5"/>
        <v>4.7123048362528559</v>
      </c>
      <c r="I5" s="9"/>
      <c r="J5" s="5"/>
      <c r="L5" s="4"/>
      <c r="M5" s="4"/>
      <c r="N5" s="4"/>
    </row>
    <row r="6" spans="1:14" s="3" customFormat="1" ht="12.75" customHeight="1">
      <c r="A6">
        <v>145.296875</v>
      </c>
      <c r="B6">
        <v>71.8</v>
      </c>
      <c r="C6">
        <v>499.7</v>
      </c>
      <c r="D6">
        <v>588</v>
      </c>
      <c r="E6">
        <v>100.8</v>
      </c>
      <c r="F6" s="8">
        <f t="shared" si="3"/>
        <v>6.2343957084253709</v>
      </c>
      <c r="G6" s="7">
        <f t="shared" si="4"/>
        <v>74.34</v>
      </c>
      <c r="H6" s="7">
        <f t="shared" si="5"/>
        <v>8.3229093678598645</v>
      </c>
      <c r="I6" s="9"/>
      <c r="J6" s="5"/>
      <c r="L6" s="4"/>
      <c r="M6" s="4"/>
      <c r="N6" s="4"/>
    </row>
    <row r="7" spans="1:14" s="3" customFormat="1" ht="12.75" customHeight="1">
      <c r="A7">
        <v>144.390625</v>
      </c>
      <c r="B7">
        <v>84</v>
      </c>
      <c r="C7">
        <v>499.8</v>
      </c>
      <c r="D7">
        <v>875</v>
      </c>
      <c r="E7">
        <v>98.4</v>
      </c>
      <c r="F7" s="8">
        <f t="shared" si="3"/>
        <v>9.0564846954875353</v>
      </c>
      <c r="G7" s="7">
        <f t="shared" si="4"/>
        <v>72.570000000000007</v>
      </c>
      <c r="H7" s="7">
        <f t="shared" si="5"/>
        <v>12.090394135567404</v>
      </c>
      <c r="I7" s="9"/>
      <c r="J7" s="5"/>
      <c r="L7" s="4"/>
      <c r="M7" s="4"/>
      <c r="N7" s="4"/>
    </row>
    <row r="8" spans="1:14" s="3" customFormat="1" ht="12.75" customHeight="1">
      <c r="A8">
        <v>143.46875</v>
      </c>
      <c r="B8">
        <v>103.1</v>
      </c>
      <c r="C8">
        <v>498.4</v>
      </c>
      <c r="D8">
        <v>1175</v>
      </c>
      <c r="E8">
        <v>97.2</v>
      </c>
      <c r="F8" s="8">
        <f t="shared" si="3"/>
        <v>12.013253392237299</v>
      </c>
      <c r="G8" s="7">
        <f t="shared" si="4"/>
        <v>71.685000000000002</v>
      </c>
      <c r="H8" s="7">
        <f t="shared" si="5"/>
        <v>16.037676123381569</v>
      </c>
      <c r="I8" s="9"/>
      <c r="J8" s="5"/>
      <c r="L8" s="4"/>
      <c r="M8" s="4"/>
      <c r="N8" s="4"/>
    </row>
    <row r="9" spans="1:14" s="3" customFormat="1" ht="12.75" customHeight="1">
      <c r="A9">
        <v>142.09375</v>
      </c>
      <c r="B9">
        <v>124.9</v>
      </c>
      <c r="C9">
        <v>500.2</v>
      </c>
      <c r="D9">
        <v>1477</v>
      </c>
      <c r="E9">
        <v>94.8</v>
      </c>
      <c r="F9" s="8">
        <f t="shared" si="3"/>
        <v>14.72805301356895</v>
      </c>
      <c r="G9" s="7">
        <f t="shared" si="4"/>
        <v>69.915000000000006</v>
      </c>
      <c r="H9" s="7">
        <f t="shared" si="5"/>
        <v>19.661929741051033</v>
      </c>
      <c r="I9" s="9"/>
      <c r="J9" s="5"/>
      <c r="L9" s="4"/>
      <c r="M9" s="4"/>
      <c r="N9" s="4"/>
    </row>
    <row r="10" spans="1:14" s="3" customFormat="1" ht="12.75" customHeight="1">
      <c r="A10">
        <v>141.40625</v>
      </c>
      <c r="B10">
        <v>147.69999999999999</v>
      </c>
      <c r="C10">
        <v>498.2</v>
      </c>
      <c r="D10">
        <v>1770</v>
      </c>
      <c r="E10">
        <v>93.6</v>
      </c>
      <c r="F10" s="8">
        <f t="shared" si="3"/>
        <v>17.426317450299781</v>
      </c>
      <c r="G10" s="7">
        <f t="shared" si="4"/>
        <v>69.03</v>
      </c>
      <c r="H10" s="7">
        <f t="shared" si="5"/>
        <v>23.264108910891089</v>
      </c>
      <c r="I10" s="9"/>
      <c r="J10" s="5"/>
      <c r="L10" s="4"/>
      <c r="M10" s="4"/>
      <c r="N10" s="4"/>
    </row>
    <row r="11" spans="1:14" s="3" customFormat="1" ht="12.75" customHeight="1">
      <c r="A11">
        <v>140.953125</v>
      </c>
      <c r="B11">
        <v>171.5</v>
      </c>
      <c r="C11">
        <v>498.7</v>
      </c>
      <c r="D11">
        <v>2051</v>
      </c>
      <c r="E11">
        <v>92.4</v>
      </c>
      <c r="F11" s="8">
        <f t="shared" si="3"/>
        <v>19.933985484379932</v>
      </c>
      <c r="G11" s="7">
        <f t="shared" si="4"/>
        <v>68.14500000000001</v>
      </c>
      <c r="H11" s="7">
        <f t="shared" si="5"/>
        <v>26.611842155369388</v>
      </c>
      <c r="I11" s="9"/>
      <c r="J11" s="5"/>
      <c r="L11" s="4"/>
      <c r="M11" s="4"/>
      <c r="N11" s="4"/>
    </row>
    <row r="12" spans="1:14" s="3" customFormat="1" ht="12.75" customHeight="1">
      <c r="A12">
        <v>140.03125</v>
      </c>
      <c r="B12">
        <v>194.3</v>
      </c>
      <c r="C12">
        <v>494.2</v>
      </c>
      <c r="D12">
        <v>2318</v>
      </c>
      <c r="E12">
        <v>91.4</v>
      </c>
      <c r="F12" s="8">
        <f t="shared" si="3"/>
        <v>22.285179341537816</v>
      </c>
      <c r="G12" s="7">
        <f t="shared" si="4"/>
        <v>67.407500000000013</v>
      </c>
      <c r="H12" s="7">
        <f t="shared" si="5"/>
        <v>29.750682597105868</v>
      </c>
      <c r="I12" s="9"/>
      <c r="J12" s="5"/>
      <c r="L12" s="4"/>
      <c r="M12" s="4"/>
      <c r="N12" s="4"/>
    </row>
    <row r="13" spans="1:14" s="3" customFormat="1" ht="12.75" customHeight="1">
      <c r="A13">
        <v>139.125</v>
      </c>
      <c r="B13">
        <v>216.7</v>
      </c>
      <c r="C13">
        <v>496.2</v>
      </c>
      <c r="D13">
        <v>2580</v>
      </c>
      <c r="E13">
        <v>91.4</v>
      </c>
      <c r="F13" s="8">
        <f t="shared" si="3"/>
        <v>24.804039129062797</v>
      </c>
      <c r="G13" s="7">
        <f t="shared" si="4"/>
        <v>67.407500000000013</v>
      </c>
      <c r="H13" s="7">
        <f t="shared" si="5"/>
        <v>33.113356816450882</v>
      </c>
      <c r="I13" s="9"/>
      <c r="J13" s="5"/>
      <c r="L13" s="4"/>
      <c r="M13" s="4"/>
      <c r="N13" s="4"/>
    </row>
    <row r="14" spans="1:14" s="3" customFormat="1" ht="12.75" customHeight="1">
      <c r="A14">
        <v>138.203125</v>
      </c>
      <c r="B14">
        <v>237.5</v>
      </c>
      <c r="C14">
        <v>496</v>
      </c>
      <c r="D14">
        <v>2839</v>
      </c>
      <c r="E14">
        <v>91.4</v>
      </c>
      <c r="F14" s="8">
        <f t="shared" si="3"/>
        <v>27.294057010623753</v>
      </c>
      <c r="G14" s="7">
        <f t="shared" si="4"/>
        <v>67.407500000000013</v>
      </c>
      <c r="H14" s="7">
        <f t="shared" si="5"/>
        <v>36.437527132520955</v>
      </c>
      <c r="I14" s="9"/>
      <c r="J14" s="5"/>
      <c r="L14" s="4"/>
      <c r="M14" s="4"/>
      <c r="N14" s="4"/>
    </row>
    <row r="15" spans="1:14" s="3" customFormat="1" ht="12.75" customHeight="1">
      <c r="A15">
        <v>137.96875</v>
      </c>
      <c r="B15">
        <v>258.10000000000002</v>
      </c>
      <c r="C15">
        <v>505.6</v>
      </c>
      <c r="D15">
        <v>3102</v>
      </c>
      <c r="E15">
        <v>91.4</v>
      </c>
      <c r="F15" s="8">
        <f t="shared" si="3"/>
        <v>29.822530766803414</v>
      </c>
      <c r="G15" s="7">
        <f t="shared" si="4"/>
        <v>67.407500000000013</v>
      </c>
      <c r="H15" s="7">
        <f t="shared" si="5"/>
        <v>39.813035986290942</v>
      </c>
      <c r="I15" s="9"/>
      <c r="J15" s="5"/>
      <c r="L15" s="4"/>
      <c r="M15" s="4"/>
      <c r="N15" s="4"/>
    </row>
    <row r="16" spans="1:14" s="3" customFormat="1" ht="12.75" customHeight="1">
      <c r="A16">
        <v>137.0625</v>
      </c>
      <c r="B16">
        <v>280</v>
      </c>
      <c r="C16">
        <v>498.9</v>
      </c>
      <c r="D16">
        <v>3371</v>
      </c>
      <c r="E16">
        <v>90.2</v>
      </c>
      <c r="F16" s="8">
        <f t="shared" si="3"/>
        <v>31.983191332702219</v>
      </c>
      <c r="G16" s="7">
        <f t="shared" si="4"/>
        <v>66.522500000000008</v>
      </c>
      <c r="H16" s="7">
        <f t="shared" si="5"/>
        <v>42.697514756283326</v>
      </c>
      <c r="I16" s="9"/>
      <c r="J16" s="5"/>
      <c r="L16" s="4"/>
      <c r="M16" s="4"/>
      <c r="N16" s="4"/>
    </row>
    <row r="17" spans="1:14" s="3" customFormat="1" ht="12.75" customHeight="1">
      <c r="A17">
        <v>135.6875</v>
      </c>
      <c r="B17">
        <v>301.60000000000002</v>
      </c>
      <c r="C17">
        <v>504.8</v>
      </c>
      <c r="D17">
        <v>3632</v>
      </c>
      <c r="E17">
        <v>90.2</v>
      </c>
      <c r="F17" s="8">
        <f t="shared" si="3"/>
        <v>34.459493005154101</v>
      </c>
      <c r="G17" s="7">
        <f t="shared" si="4"/>
        <v>66.522500000000008</v>
      </c>
      <c r="H17" s="7">
        <f t="shared" si="5"/>
        <v>46.003373952779896</v>
      </c>
      <c r="I17" s="9"/>
      <c r="J17" s="5"/>
      <c r="L17" s="4"/>
      <c r="M17" s="4"/>
      <c r="N17" s="4"/>
    </row>
    <row r="18" spans="1:14" s="3" customFormat="1" ht="12.75" customHeight="1">
      <c r="A18">
        <v>135.921875</v>
      </c>
      <c r="B18">
        <v>324.5</v>
      </c>
      <c r="C18">
        <v>501.9</v>
      </c>
      <c r="D18">
        <v>3883</v>
      </c>
      <c r="E18">
        <v>90.2</v>
      </c>
      <c r="F18" s="8">
        <f t="shared" si="3"/>
        <v>36.840917218891349</v>
      </c>
      <c r="G18" s="7">
        <f t="shared" si="4"/>
        <v>66.522500000000008</v>
      </c>
      <c r="H18" s="7">
        <f t="shared" si="5"/>
        <v>49.182571877380049</v>
      </c>
      <c r="I18" s="9"/>
      <c r="J18" s="5"/>
      <c r="L18" s="4"/>
      <c r="M18" s="4"/>
      <c r="N18" s="4"/>
    </row>
    <row r="19" spans="1:14" s="3" customFormat="1" ht="12.75" customHeight="1">
      <c r="A19">
        <v>134.3125</v>
      </c>
      <c r="B19">
        <v>345.9</v>
      </c>
      <c r="C19">
        <v>494.6</v>
      </c>
      <c r="D19">
        <v>4115</v>
      </c>
      <c r="E19">
        <v>90.2</v>
      </c>
      <c r="F19" s="8">
        <f t="shared" si="3"/>
        <v>39.042074261070788</v>
      </c>
      <c r="G19" s="7">
        <f t="shared" si="4"/>
        <v>66.522500000000008</v>
      </c>
      <c r="H19" s="7">
        <f t="shared" si="5"/>
        <v>52.121113385377001</v>
      </c>
      <c r="I19" s="9"/>
      <c r="J19" s="5"/>
      <c r="L19" s="4"/>
      <c r="M19" s="4"/>
      <c r="N19" s="4"/>
    </row>
    <row r="20" spans="1:14" s="3" customFormat="1" ht="12.75" customHeight="1">
      <c r="A20">
        <v>135.6875</v>
      </c>
      <c r="B20">
        <v>366.7</v>
      </c>
      <c r="C20">
        <v>495.9</v>
      </c>
      <c r="D20">
        <v>4326</v>
      </c>
      <c r="E20">
        <v>89</v>
      </c>
      <c r="F20" s="8">
        <f t="shared" si="3"/>
        <v>40.4979488797728</v>
      </c>
      <c r="G20" s="7">
        <f t="shared" si="4"/>
        <v>65.637500000000003</v>
      </c>
      <c r="H20" s="7">
        <f t="shared" si="5"/>
        <v>54.06470392231531</v>
      </c>
      <c r="I20" s="9"/>
      <c r="J20" s="5"/>
      <c r="L20" s="4"/>
      <c r="M20" s="4"/>
      <c r="N20" s="4"/>
    </row>
    <row r="21" spans="1:14" s="3" customFormat="1" ht="12.75" customHeight="1">
      <c r="A21">
        <v>135.234375</v>
      </c>
      <c r="B21">
        <v>385.2</v>
      </c>
      <c r="C21">
        <v>491.7</v>
      </c>
      <c r="D21">
        <v>4522</v>
      </c>
      <c r="E21">
        <v>89</v>
      </c>
      <c r="F21" s="8">
        <f t="shared" si="3"/>
        <v>42.33280740506995</v>
      </c>
      <c r="G21" s="7">
        <f t="shared" si="4"/>
        <v>65.637500000000003</v>
      </c>
      <c r="H21" s="7">
        <f t="shared" si="5"/>
        <v>56.514237433358723</v>
      </c>
      <c r="I21" s="9"/>
      <c r="J21" s="5"/>
      <c r="L21" s="4"/>
      <c r="M21" s="4"/>
      <c r="N21" s="4"/>
    </row>
    <row r="22" spans="1:14" s="3" customFormat="1" ht="12.75" customHeight="1">
      <c r="A22">
        <v>133.859375</v>
      </c>
      <c r="B22">
        <v>404.4</v>
      </c>
      <c r="C22">
        <v>481.6</v>
      </c>
      <c r="D22">
        <v>4731</v>
      </c>
      <c r="E22">
        <v>89</v>
      </c>
      <c r="F22" s="8">
        <f t="shared" si="3"/>
        <v>44.289365730514355</v>
      </c>
      <c r="G22" s="7">
        <f t="shared" si="4"/>
        <v>65.637500000000003</v>
      </c>
      <c r="H22" s="7">
        <f t="shared" si="5"/>
        <v>59.126240003808078</v>
      </c>
      <c r="I22" s="9"/>
      <c r="J22" s="5"/>
      <c r="L22" s="4"/>
      <c r="M22" s="4"/>
      <c r="N22" s="4"/>
    </row>
    <row r="23" spans="1:14" s="3" customFormat="1" ht="12.75" customHeight="1">
      <c r="A23">
        <v>136.140625</v>
      </c>
      <c r="B23">
        <v>418.6</v>
      </c>
      <c r="C23">
        <v>453.4</v>
      </c>
      <c r="D23">
        <v>4932</v>
      </c>
      <c r="E23">
        <v>90.2</v>
      </c>
      <c r="F23" s="8">
        <f t="shared" si="3"/>
        <v>46.793562638056173</v>
      </c>
      <c r="G23" s="7">
        <f t="shared" si="4"/>
        <v>66.522500000000008</v>
      </c>
      <c r="H23" s="7">
        <f t="shared" si="5"/>
        <v>62.469339299314555</v>
      </c>
      <c r="I23" s="9"/>
      <c r="J23" s="5"/>
      <c r="L23" s="4"/>
      <c r="M23" s="4"/>
      <c r="N23" s="4"/>
    </row>
    <row r="24" spans="1:14" s="3" customFormat="1" ht="12.75" customHeight="1">
      <c r="A24">
        <v>136.828125</v>
      </c>
      <c r="B24">
        <v>443.3</v>
      </c>
      <c r="C24">
        <v>433.1</v>
      </c>
      <c r="D24">
        <v>5127</v>
      </c>
      <c r="E24">
        <v>87.8</v>
      </c>
      <c r="F24" s="8">
        <f t="shared" si="3"/>
        <v>47.349384663931836</v>
      </c>
      <c r="G24" s="7">
        <f t="shared" si="4"/>
        <v>64.752499999999998</v>
      </c>
      <c r="H24" s="7">
        <f t="shared" si="5"/>
        <v>63.211360910129478</v>
      </c>
      <c r="I24" s="9"/>
      <c r="J24" s="5"/>
      <c r="L24" s="4"/>
      <c r="M24" s="4"/>
      <c r="N24" s="4"/>
    </row>
    <row r="25" spans="1:14" s="3" customFormat="1" ht="12.75" customHeight="1">
      <c r="A25">
        <v>136.140625</v>
      </c>
      <c r="B25">
        <v>395.4</v>
      </c>
      <c r="C25">
        <v>420.5</v>
      </c>
      <c r="D25">
        <v>5305</v>
      </c>
      <c r="E25">
        <v>85.4</v>
      </c>
      <c r="F25" s="8">
        <f t="shared" si="3"/>
        <v>47.654044388345433</v>
      </c>
      <c r="G25" s="7">
        <f t="shared" si="4"/>
        <v>62.982500000000009</v>
      </c>
      <c r="H25" s="7">
        <f t="shared" si="5"/>
        <v>63.618081207159186</v>
      </c>
      <c r="I25" s="9"/>
      <c r="J25" s="5"/>
      <c r="L25" s="4"/>
      <c r="M25" s="4"/>
      <c r="N25" s="4"/>
    </row>
    <row r="26" spans="1:14" s="3" customFormat="1" ht="12.75" customHeight="1">
      <c r="A26">
        <v>137.296875</v>
      </c>
      <c r="B26">
        <v>399.3</v>
      </c>
      <c r="C26">
        <v>406.8</v>
      </c>
      <c r="D26">
        <v>5468</v>
      </c>
      <c r="E26">
        <v>83</v>
      </c>
      <c r="F26" s="8">
        <f t="shared" si="3"/>
        <v>47.73787735352898</v>
      </c>
      <c r="G26" s="7">
        <f t="shared" si="4"/>
        <v>61.212500000000006</v>
      </c>
      <c r="H26" s="7">
        <f t="shared" si="5"/>
        <v>63.729998095963445</v>
      </c>
      <c r="I26" s="9"/>
      <c r="J26" s="5"/>
      <c r="L26" s="4"/>
      <c r="M26" s="4"/>
      <c r="N26" s="4"/>
    </row>
    <row r="27" spans="1:14" s="3" customFormat="1" ht="12.75" customHeight="1">
      <c r="A27">
        <v>137.296875</v>
      </c>
      <c r="B27">
        <v>389.9</v>
      </c>
      <c r="C27">
        <v>387.7</v>
      </c>
      <c r="D27">
        <v>5626</v>
      </c>
      <c r="E27">
        <v>78.2</v>
      </c>
      <c r="F27" s="8">
        <f t="shared" si="3"/>
        <v>46.276764489323661</v>
      </c>
      <c r="G27" s="7">
        <f t="shared" si="4"/>
        <v>57.672500000000007</v>
      </c>
      <c r="H27" s="7">
        <f t="shared" si="5"/>
        <v>61.779414508758578</v>
      </c>
      <c r="I27" s="9"/>
      <c r="J27" s="5"/>
      <c r="L27" s="4"/>
      <c r="M27" s="4"/>
      <c r="N27" s="4"/>
    </row>
    <row r="28" spans="1:14" s="3" customFormat="1" ht="12.75" customHeight="1">
      <c r="A28">
        <v>136.828125</v>
      </c>
      <c r="B28">
        <v>380.5</v>
      </c>
      <c r="C28">
        <v>372.7</v>
      </c>
      <c r="D28">
        <v>5779</v>
      </c>
      <c r="E28">
        <v>74.8</v>
      </c>
      <c r="F28" s="8">
        <f t="shared" si="3"/>
        <v>45.46851793415378</v>
      </c>
      <c r="G28" s="7">
        <f t="shared" si="4"/>
        <v>55.164999999999999</v>
      </c>
      <c r="H28" s="7">
        <f t="shared" si="5"/>
        <v>60.700406511805021</v>
      </c>
      <c r="I28" s="9"/>
      <c r="J28" s="5"/>
      <c r="L28" s="4"/>
      <c r="M28" s="4"/>
      <c r="N28" s="4"/>
    </row>
    <row r="29" spans="1:14" s="3" customFormat="1" ht="12.75" customHeight="1">
      <c r="A29">
        <v>137.96875</v>
      </c>
      <c r="B29">
        <v>370.4</v>
      </c>
      <c r="C29">
        <v>358.5</v>
      </c>
      <c r="D29">
        <v>5929</v>
      </c>
      <c r="E29">
        <v>72.400000000000006</v>
      </c>
      <c r="F29" s="8">
        <f t="shared" si="3"/>
        <v>45.151951193857158</v>
      </c>
      <c r="G29" s="7">
        <f t="shared" si="4"/>
        <v>53.39500000000001</v>
      </c>
      <c r="H29" s="7">
        <f t="shared" si="5"/>
        <v>60.277790365575036</v>
      </c>
      <c r="I29" s="9"/>
      <c r="J29" s="5"/>
      <c r="L29" s="4"/>
      <c r="M29" s="4"/>
      <c r="N29" s="4"/>
    </row>
    <row r="30" spans="1:14" s="3" customFormat="1" ht="12.75" customHeight="1">
      <c r="A30">
        <v>137.296875</v>
      </c>
      <c r="B30">
        <v>363.1</v>
      </c>
      <c r="C30">
        <v>344.4</v>
      </c>
      <c r="D30">
        <v>6078</v>
      </c>
      <c r="E30">
        <v>68.8</v>
      </c>
      <c r="F30" s="8">
        <f t="shared" si="3"/>
        <v>43.985105711580935</v>
      </c>
      <c r="G30" s="7">
        <f t="shared" si="4"/>
        <v>50.74</v>
      </c>
      <c r="H30" s="7">
        <f t="shared" si="5"/>
        <v>58.720053313023612</v>
      </c>
      <c r="I30" s="9"/>
      <c r="J30" s="5"/>
      <c r="L30" s="4"/>
      <c r="M30" s="4"/>
      <c r="N30" s="4"/>
    </row>
    <row r="31" spans="1:14" s="3" customFormat="1" ht="12.75" customHeight="1">
      <c r="A31">
        <v>137.96875</v>
      </c>
      <c r="B31">
        <v>355.3</v>
      </c>
      <c r="C31">
        <v>337.3</v>
      </c>
      <c r="D31">
        <v>6223</v>
      </c>
      <c r="E31">
        <v>66.400000000000006</v>
      </c>
      <c r="F31" s="8">
        <f t="shared" si="3"/>
        <v>43.463469022825286</v>
      </c>
      <c r="G31" s="7">
        <f t="shared" si="4"/>
        <v>48.970000000000006</v>
      </c>
      <c r="H31" s="7">
        <f t="shared" si="5"/>
        <v>58.023669078446318</v>
      </c>
      <c r="I31" s="9"/>
      <c r="J31" s="5"/>
      <c r="L31" s="4"/>
      <c r="M31" s="4"/>
      <c r="N31" s="4"/>
    </row>
    <row r="32" spans="1:14" s="3" customFormat="1" ht="12.75" customHeight="1">
      <c r="A32">
        <v>137.96875</v>
      </c>
      <c r="B32">
        <v>345.7</v>
      </c>
      <c r="C32">
        <v>326.2</v>
      </c>
      <c r="D32">
        <v>6362</v>
      </c>
      <c r="E32">
        <v>62.8</v>
      </c>
      <c r="F32" s="8">
        <f t="shared" si="3"/>
        <v>42.025202482381403</v>
      </c>
      <c r="G32" s="7">
        <f t="shared" si="4"/>
        <v>46.314999999999998</v>
      </c>
      <c r="H32" s="7">
        <f t="shared" si="5"/>
        <v>56.103585300837771</v>
      </c>
      <c r="I32" s="9"/>
      <c r="J32" s="5"/>
      <c r="L32" s="4"/>
      <c r="M32" s="4"/>
      <c r="N32" s="4"/>
    </row>
    <row r="33" spans="1:14" s="3" customFormat="1" ht="12.75" customHeight="1">
      <c r="A33">
        <v>138.203125</v>
      </c>
      <c r="B33">
        <v>335.5</v>
      </c>
      <c r="C33">
        <v>316.89999999999998</v>
      </c>
      <c r="D33">
        <v>6503</v>
      </c>
      <c r="E33">
        <v>60.6</v>
      </c>
      <c r="F33" s="8">
        <f t="shared" si="3"/>
        <v>41.451751341117074</v>
      </c>
      <c r="G33" s="7">
        <f t="shared" si="4"/>
        <v>44.692500000000003</v>
      </c>
      <c r="H33" s="7">
        <f t="shared" si="5"/>
        <v>55.338028846153847</v>
      </c>
      <c r="I33" s="9"/>
      <c r="J33" s="5"/>
      <c r="L33" s="4"/>
      <c r="M33" s="4"/>
      <c r="N33" s="4"/>
    </row>
    <row r="34" spans="1:14" s="3" customFormat="1" ht="12.75" customHeight="1">
      <c r="A34">
        <v>136.609375</v>
      </c>
      <c r="B34">
        <v>325.7</v>
      </c>
      <c r="C34">
        <v>303.60000000000002</v>
      </c>
      <c r="D34">
        <v>6655</v>
      </c>
      <c r="E34">
        <v>57</v>
      </c>
      <c r="F34" s="8">
        <f t="shared" si="3"/>
        <v>39.900599558220257</v>
      </c>
      <c r="G34" s="7">
        <f t="shared" si="4"/>
        <v>42.037500000000001</v>
      </c>
      <c r="H34" s="7">
        <f t="shared" si="5"/>
        <v>53.267243431073879</v>
      </c>
      <c r="I34" s="9"/>
      <c r="J34" s="5"/>
      <c r="L34" s="4"/>
      <c r="M34" s="4"/>
      <c r="N34" s="4"/>
    </row>
    <row r="35" spans="1:14" s="3" customFormat="1" ht="12.75" customHeight="1">
      <c r="A35">
        <v>137.75</v>
      </c>
      <c r="B35">
        <v>318.3</v>
      </c>
      <c r="C35">
        <v>301.3</v>
      </c>
      <c r="D35">
        <v>6805</v>
      </c>
      <c r="E35">
        <v>54.6</v>
      </c>
      <c r="F35" s="8">
        <f t="shared" si="3"/>
        <v>39.082044809088039</v>
      </c>
      <c r="G35" s="7">
        <f t="shared" si="4"/>
        <v>40.267500000000005</v>
      </c>
      <c r="H35" s="7">
        <f t="shared" si="5"/>
        <v>52.174474009900997</v>
      </c>
      <c r="I35" s="9"/>
      <c r="J35" s="5"/>
      <c r="L35" s="4"/>
      <c r="M35" s="4"/>
      <c r="N35" s="4"/>
    </row>
    <row r="36" spans="1:14" s="3" customFormat="1" ht="12.75" customHeight="1">
      <c r="A36">
        <v>137.75</v>
      </c>
      <c r="B36">
        <v>311.60000000000002</v>
      </c>
      <c r="C36">
        <v>292.5</v>
      </c>
      <c r="D36">
        <v>6950</v>
      </c>
      <c r="E36">
        <v>52.2</v>
      </c>
      <c r="F36" s="8">
        <f t="shared" si="3"/>
        <v>38.160302934679713</v>
      </c>
      <c r="G36" s="7">
        <f t="shared" si="4"/>
        <v>38.497500000000002</v>
      </c>
      <c r="H36" s="7">
        <f t="shared" si="5"/>
        <v>50.943949923838538</v>
      </c>
      <c r="I36" s="9"/>
      <c r="J36" s="5"/>
      <c r="L36" s="4"/>
      <c r="M36" s="4"/>
      <c r="N36" s="4"/>
    </row>
    <row r="37" spans="1:14" s="3" customFormat="1" ht="12.75" customHeight="1">
      <c r="A37">
        <v>135.921875</v>
      </c>
      <c r="B37">
        <v>300.8</v>
      </c>
      <c r="C37">
        <v>283</v>
      </c>
      <c r="D37">
        <v>7094</v>
      </c>
      <c r="E37">
        <v>49.8</v>
      </c>
      <c r="F37" s="8">
        <f t="shared" si="3"/>
        <v>37.160113600504886</v>
      </c>
      <c r="G37" s="7">
        <f t="shared" si="4"/>
        <v>36.727499999999999</v>
      </c>
      <c r="H37" s="7">
        <f t="shared" si="5"/>
        <v>49.608698591012946</v>
      </c>
      <c r="I37" s="9"/>
      <c r="J37" s="5"/>
      <c r="L37" s="4"/>
      <c r="M37" s="4"/>
      <c r="N37" s="4"/>
    </row>
    <row r="38" spans="1:14" s="3" customFormat="1" ht="12.75" customHeight="1">
      <c r="A38">
        <v>137.296875</v>
      </c>
      <c r="B38">
        <v>293.89999999999998</v>
      </c>
      <c r="C38">
        <v>279.89999999999998</v>
      </c>
      <c r="D38">
        <v>7253</v>
      </c>
      <c r="E38">
        <v>47.4</v>
      </c>
      <c r="F38" s="8">
        <f t="shared" si="3"/>
        <v>36.162006942253079</v>
      </c>
      <c r="G38" s="7">
        <f t="shared" si="4"/>
        <v>34.957500000000003</v>
      </c>
      <c r="H38" s="7">
        <f t="shared" si="5"/>
        <v>48.276227627570456</v>
      </c>
      <c r="I38" s="9"/>
      <c r="J38" s="5"/>
      <c r="L38" s="4"/>
      <c r="M38" s="4"/>
      <c r="N38" s="4"/>
    </row>
    <row r="39" spans="1:14" s="3" customFormat="1" ht="12.75" customHeight="1">
      <c r="A39">
        <v>136.828125</v>
      </c>
      <c r="B39">
        <v>288</v>
      </c>
      <c r="C39">
        <v>268.10000000000002</v>
      </c>
      <c r="D39">
        <v>7414</v>
      </c>
      <c r="E39">
        <v>45.2</v>
      </c>
      <c r="F39" s="8">
        <f t="shared" si="3"/>
        <v>35.249058588408545</v>
      </c>
      <c r="G39" s="7">
        <f t="shared" si="4"/>
        <v>33.335000000000001</v>
      </c>
      <c r="H39" s="7">
        <f t="shared" si="5"/>
        <v>47.057442878903274</v>
      </c>
      <c r="I39" s="9"/>
      <c r="J39" s="5"/>
      <c r="L39" s="4"/>
      <c r="M39" s="4"/>
      <c r="N39" s="4"/>
    </row>
    <row r="40" spans="1:14" s="3" customFormat="1" ht="12.75" customHeight="1">
      <c r="A40">
        <v>134.765625</v>
      </c>
      <c r="B40">
        <v>283.7</v>
      </c>
      <c r="C40">
        <v>262.89999999999998</v>
      </c>
      <c r="D40">
        <v>7549</v>
      </c>
      <c r="E40">
        <v>42.8</v>
      </c>
      <c r="F40" s="8">
        <f t="shared" si="3"/>
        <v>33.985189860103077</v>
      </c>
      <c r="G40" s="7">
        <f t="shared" si="4"/>
        <v>31.565000000000001</v>
      </c>
      <c r="H40" s="7">
        <f t="shared" si="5"/>
        <v>45.370179931454686</v>
      </c>
      <c r="I40" s="9"/>
      <c r="J40" s="5"/>
      <c r="L40" s="4"/>
      <c r="M40" s="4"/>
      <c r="N40" s="4"/>
    </row>
    <row r="41" spans="1:14" s="3" customFormat="1" ht="12.75" customHeight="1">
      <c r="A41">
        <v>140.953125</v>
      </c>
      <c r="B41">
        <v>270.7</v>
      </c>
      <c r="C41">
        <v>250.2</v>
      </c>
      <c r="D41">
        <v>7758</v>
      </c>
      <c r="E41">
        <v>41.6</v>
      </c>
      <c r="F41" s="8">
        <f t="shared" si="3"/>
        <v>33.946860208267594</v>
      </c>
      <c r="G41" s="7">
        <f t="shared" si="4"/>
        <v>30.680000000000003</v>
      </c>
      <c r="H41" s="7">
        <f t="shared" si="5"/>
        <v>45.319009900990103</v>
      </c>
      <c r="I41" s="9"/>
      <c r="J41" s="5"/>
      <c r="L41" s="4"/>
      <c r="M41" s="4"/>
      <c r="N41" s="4"/>
    </row>
    <row r="42" spans="1:14" s="3" customFormat="1" ht="12.75" customHeight="1">
      <c r="A42">
        <v>137.96875</v>
      </c>
      <c r="B42">
        <v>274.89999999999998</v>
      </c>
      <c r="C42">
        <v>255.9</v>
      </c>
      <c r="D42">
        <v>7810</v>
      </c>
      <c r="E42">
        <v>39.200000000000003</v>
      </c>
      <c r="F42" s="8">
        <f t="shared" si="3"/>
        <v>32.202797938361208</v>
      </c>
      <c r="G42" s="7">
        <f t="shared" si="4"/>
        <v>28.910000000000004</v>
      </c>
      <c r="H42" s="7">
        <f t="shared" si="5"/>
        <v>42.990689261233825</v>
      </c>
      <c r="I42" s="9"/>
      <c r="J42" s="5"/>
      <c r="L42" s="4"/>
      <c r="M42" s="4"/>
      <c r="N42" s="4"/>
    </row>
    <row r="43" spans="1:14" s="3" customFormat="1" ht="12.75" customHeight="1">
      <c r="A43">
        <v>134.546875</v>
      </c>
      <c r="B43">
        <v>250.2</v>
      </c>
      <c r="C43">
        <v>236.8</v>
      </c>
      <c r="D43">
        <v>7976</v>
      </c>
      <c r="E43">
        <v>38</v>
      </c>
      <c r="F43" s="8">
        <f t="shared" si="3"/>
        <v>31.880509098558957</v>
      </c>
      <c r="G43" s="7">
        <f t="shared" si="4"/>
        <v>28.025000000000002</v>
      </c>
      <c r="H43" s="7">
        <f t="shared" si="5"/>
        <v>42.560434120335117</v>
      </c>
      <c r="I43" s="9"/>
      <c r="J43" s="5"/>
      <c r="L43" s="4"/>
      <c r="M43" s="4"/>
      <c r="N43" s="4"/>
    </row>
    <row r="44" spans="1:14" s="3" customFormat="1" ht="12.75" customHeight="1">
      <c r="A44">
        <v>150.328125</v>
      </c>
      <c r="B44">
        <v>277.39999999999998</v>
      </c>
      <c r="C44">
        <v>181.3</v>
      </c>
      <c r="D44">
        <v>8044</v>
      </c>
      <c r="E44">
        <v>36.799999999999997</v>
      </c>
      <c r="F44" s="8">
        <f t="shared" si="3"/>
        <v>31.136972756915952</v>
      </c>
      <c r="G44" s="7">
        <f t="shared" si="4"/>
        <v>27.14</v>
      </c>
      <c r="H44" s="7">
        <f t="shared" si="5"/>
        <v>41.567814166031987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3"/>
        <v>0</v>
      </c>
      <c r="G65" s="7">
        <f t="shared" si="4"/>
        <v>0</v>
      </c>
      <c r="H65" s="7">
        <f t="shared" si="5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ref="F68:F131" si="6">(D68*E68)/9507</f>
        <v>0</v>
      </c>
      <c r="G68" s="7">
        <f t="shared" ref="G68:G131" si="7">SUM(E68*0.7375)</f>
        <v>0</v>
      </c>
      <c r="H68" s="7">
        <f t="shared" ref="H68:H131" si="8">SUM(D68*G68)/5252</f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ref="F132:F195" si="9">(D132*E132)/9507</f>
        <v>0</v>
      </c>
      <c r="G132" s="7">
        <f t="shared" ref="G132:G195" si="10">SUM(E132*0.7375)</f>
        <v>0</v>
      </c>
      <c r="H132" s="7">
        <f t="shared" ref="H132:H195" si="11">SUM(D132*G132)/5252</f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 s="3" customFormat="1" ht="12.75" customHeight="1">
      <c r="A188" s="1"/>
      <c r="B188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I188" s="9"/>
      <c r="J188" s="5"/>
      <c r="L188" s="4"/>
      <c r="M188" s="4"/>
      <c r="N188" s="4"/>
    </row>
    <row r="189" spans="1:14" s="3" customFormat="1" ht="12.75" customHeight="1">
      <c r="A189" s="1"/>
      <c r="B189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I189" s="9"/>
      <c r="J189" s="5"/>
      <c r="L189" s="4"/>
      <c r="M189" s="4"/>
      <c r="N189" s="4"/>
    </row>
    <row r="190" spans="1:14" s="3" customFormat="1" ht="12.75" customHeight="1">
      <c r="A190" s="1"/>
      <c r="B190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I190" s="9"/>
      <c r="J190" s="5"/>
      <c r="L190" s="4"/>
      <c r="M190" s="4"/>
      <c r="N190" s="4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</row>
    <row r="194" spans="1:14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</row>
    <row r="196" spans="1:14">
      <c r="A196" s="1"/>
      <c r="C196"/>
      <c r="D196"/>
      <c r="E196"/>
      <c r="F196" s="8">
        <f t="shared" ref="F196:F235" si="12">(D196*E196)/9507</f>
        <v>0</v>
      </c>
      <c r="G196" s="7">
        <f t="shared" ref="G196:G235" si="13">SUM(E196*0.7375)</f>
        <v>0</v>
      </c>
      <c r="H196" s="7">
        <f t="shared" ref="H196:H235" si="14">SUM(D196*G196)/5252</f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</row>
    <row r="201" spans="1:14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 hidden="1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 hidden="1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 hidden="1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 hidden="1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 hidden="1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 hidden="1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12"/>
        <v>0</v>
      </c>
      <c r="G235" s="7">
        <f t="shared" si="13"/>
        <v>0</v>
      </c>
      <c r="H235" s="7">
        <f t="shared" si="14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0"/>
        <v>0</v>
      </c>
      <c r="G247" s="7">
        <f t="shared" si="1"/>
        <v>0</v>
      </c>
      <c r="H247" s="7">
        <f t="shared" si="2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0"/>
        <v>0</v>
      </c>
      <c r="G248" s="7">
        <f t="shared" si="1"/>
        <v>0</v>
      </c>
      <c r="H248" s="7">
        <f t="shared" si="2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0"/>
        <v>0</v>
      </c>
      <c r="G249" s="7">
        <f t="shared" si="1"/>
        <v>0</v>
      </c>
      <c r="H249" s="7">
        <f t="shared" si="2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ref="F250:F313" si="15">(D250*E250)/9507</f>
        <v>0</v>
      </c>
      <c r="G250" s="7">
        <f t="shared" ref="G250:G313" si="16">SUM(E250*0.7375)</f>
        <v>0</v>
      </c>
      <c r="H250" s="7">
        <f t="shared" ref="H250:H313" si="17">SUM(D250*G250)/5252</f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5"/>
        <v>0</v>
      </c>
      <c r="G311" s="7">
        <f t="shared" si="16"/>
        <v>0</v>
      </c>
      <c r="H311" s="7">
        <f t="shared" si="17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5"/>
        <v>0</v>
      </c>
      <c r="G312" s="7">
        <f t="shared" si="16"/>
        <v>0</v>
      </c>
      <c r="H312" s="7">
        <f t="shared" si="17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5"/>
        <v>0</v>
      </c>
      <c r="G313" s="7">
        <f t="shared" si="16"/>
        <v>0</v>
      </c>
      <c r="H313" s="7">
        <f t="shared" si="17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ref="F314:F377" si="18">(D314*E314)/9507</f>
        <v>0</v>
      </c>
      <c r="G314" s="7">
        <f t="shared" ref="G314:G377" si="19">SUM(E314*0.7375)</f>
        <v>0</v>
      </c>
      <c r="H314" s="7">
        <f t="shared" ref="H314:H377" si="20">SUM(D314*G314)/5252</f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18"/>
        <v>0</v>
      </c>
      <c r="G375" s="7">
        <f t="shared" si="19"/>
        <v>0</v>
      </c>
      <c r="H375" s="7">
        <f t="shared" si="20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18"/>
        <v>0</v>
      </c>
      <c r="G376" s="7">
        <f t="shared" si="19"/>
        <v>0</v>
      </c>
      <c r="H376" s="7">
        <f t="shared" si="20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18"/>
        <v>0</v>
      </c>
      <c r="G377" s="7">
        <f t="shared" si="19"/>
        <v>0</v>
      </c>
      <c r="H377" s="7">
        <f t="shared" si="20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ref="F378:F441" si="21">(D378*E378)/9507</f>
        <v>0</v>
      </c>
      <c r="G378" s="7">
        <f t="shared" ref="G378:G441" si="22">SUM(E378*0.7375)</f>
        <v>0</v>
      </c>
      <c r="H378" s="7">
        <f t="shared" ref="H378:H441" si="23">SUM(D378*G378)/5252</f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1"/>
        <v>0</v>
      </c>
      <c r="G439" s="7">
        <f t="shared" si="22"/>
        <v>0</v>
      </c>
      <c r="H439" s="7">
        <f t="shared" si="23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1"/>
        <v>0</v>
      </c>
      <c r="G440" s="7">
        <f t="shared" si="22"/>
        <v>0</v>
      </c>
      <c r="H440" s="7">
        <f t="shared" si="23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1"/>
        <v>0</v>
      </c>
      <c r="G441" s="7">
        <f t="shared" si="22"/>
        <v>0</v>
      </c>
      <c r="H441" s="7">
        <f t="shared" si="23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ref="F442:F505" si="24">(D442*E442)/9507</f>
        <v>0</v>
      </c>
      <c r="G442" s="7">
        <f t="shared" ref="G442:G505" si="25">SUM(E442*0.7375)</f>
        <v>0</v>
      </c>
      <c r="H442" s="7">
        <f t="shared" ref="H442:H505" si="26">SUM(D442*G442)/5252</f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4"/>
        <v>0</v>
      </c>
      <c r="G503" s="7">
        <f t="shared" si="25"/>
        <v>0</v>
      </c>
      <c r="H503" s="7">
        <f t="shared" si="26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4"/>
        <v>0</v>
      </c>
      <c r="G504" s="7">
        <f t="shared" si="25"/>
        <v>0</v>
      </c>
      <c r="H504" s="7">
        <f t="shared" si="26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4"/>
        <v>0</v>
      </c>
      <c r="G505" s="7">
        <f t="shared" si="25"/>
        <v>0</v>
      </c>
      <c r="H505" s="7">
        <f t="shared" si="26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ref="F506:F569" si="27">(D506*E506)/9507</f>
        <v>0</v>
      </c>
      <c r="G506" s="7">
        <f t="shared" ref="G506:G569" si="28">SUM(E506*0.7375)</f>
        <v>0</v>
      </c>
      <c r="H506" s="7">
        <f t="shared" ref="H506:H569" si="29">SUM(D506*G506)/5252</f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27"/>
        <v>0</v>
      </c>
      <c r="G567" s="7">
        <f t="shared" si="28"/>
        <v>0</v>
      </c>
      <c r="H567" s="7">
        <f t="shared" si="29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27"/>
        <v>0</v>
      </c>
      <c r="G568" s="7">
        <f t="shared" si="28"/>
        <v>0</v>
      </c>
      <c r="H568" s="7">
        <f t="shared" si="29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27"/>
        <v>0</v>
      </c>
      <c r="G569" s="7">
        <f t="shared" si="28"/>
        <v>0</v>
      </c>
      <c r="H569" s="7">
        <f t="shared" si="29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ref="F570:F633" si="30">(D570*E570)/9507</f>
        <v>0</v>
      </c>
      <c r="G570" s="7">
        <f t="shared" ref="G570:G633" si="31">SUM(E570*0.7375)</f>
        <v>0</v>
      </c>
      <c r="H570" s="7">
        <f t="shared" ref="H570:H633" si="32">SUM(D570*G570)/5252</f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0"/>
        <v>0</v>
      </c>
      <c r="G631" s="7">
        <f t="shared" si="31"/>
        <v>0</v>
      </c>
      <c r="H631" s="7">
        <f t="shared" si="32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0"/>
        <v>0</v>
      </c>
      <c r="G632" s="7">
        <f t="shared" si="31"/>
        <v>0</v>
      </c>
      <c r="H632" s="7">
        <f t="shared" si="32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0"/>
        <v>0</v>
      </c>
      <c r="G633" s="7">
        <f t="shared" si="31"/>
        <v>0</v>
      </c>
      <c r="H633" s="7">
        <f t="shared" si="32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ref="F634:F697" si="33">(D634*E634)/9507</f>
        <v>0</v>
      </c>
      <c r="G634" s="7">
        <f t="shared" ref="G634:G697" si="34">SUM(E634*0.7375)</f>
        <v>0</v>
      </c>
      <c r="H634" s="7">
        <f t="shared" ref="H634:H697" si="35">SUM(D634*G634)/5252</f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3"/>
        <v>0</v>
      </c>
      <c r="G695" s="7">
        <f t="shared" si="34"/>
        <v>0</v>
      </c>
      <c r="H695" s="7">
        <f t="shared" si="35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3"/>
        <v>0</v>
      </c>
      <c r="G696" s="7">
        <f t="shared" si="34"/>
        <v>0</v>
      </c>
      <c r="H696" s="7">
        <f t="shared" si="35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3"/>
        <v>0</v>
      </c>
      <c r="G697" s="7">
        <f t="shared" si="34"/>
        <v>0</v>
      </c>
      <c r="H697" s="7">
        <f t="shared" si="35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ref="F698:F761" si="36">(D698*E698)/9507</f>
        <v>0</v>
      </c>
      <c r="G698" s="7">
        <f t="shared" ref="G698:G761" si="37">SUM(E698*0.7375)</f>
        <v>0</v>
      </c>
      <c r="H698" s="7">
        <f t="shared" ref="H698:H761" si="38">SUM(D698*G698)/5252</f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6"/>
        <v>0</v>
      </c>
      <c r="G759" s="7">
        <f t="shared" si="37"/>
        <v>0</v>
      </c>
      <c r="H759" s="7">
        <f t="shared" si="38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6"/>
        <v>0</v>
      </c>
      <c r="G760" s="7">
        <f t="shared" si="37"/>
        <v>0</v>
      </c>
      <c r="H760" s="7">
        <f t="shared" si="38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6"/>
        <v>0</v>
      </c>
      <c r="G761" s="7">
        <f t="shared" si="37"/>
        <v>0</v>
      </c>
      <c r="H761" s="7">
        <f t="shared" si="38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ref="F762:F825" si="39">(D762*E762)/9507</f>
        <v>0</v>
      </c>
      <c r="G762" s="7">
        <f t="shared" ref="G762:G825" si="40">SUM(E762*0.7375)</f>
        <v>0</v>
      </c>
      <c r="H762" s="7">
        <f t="shared" ref="H762:H825" si="41">SUM(D762*G762)/5252</f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A811" s="1"/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A812" s="1"/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A813" s="1"/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si="39"/>
        <v>0</v>
      </c>
      <c r="G823" s="7">
        <f t="shared" si="40"/>
        <v>0</v>
      </c>
      <c r="H823" s="7">
        <f t="shared" si="41"/>
        <v>0</v>
      </c>
      <c r="J823"/>
      <c r="L823"/>
      <c r="M823"/>
      <c r="N823"/>
    </row>
    <row r="824" spans="3:14">
      <c r="C824"/>
      <c r="D824"/>
      <c r="E824"/>
      <c r="F824" s="8">
        <f t="shared" si="39"/>
        <v>0</v>
      </c>
      <c r="G824" s="7">
        <f t="shared" si="40"/>
        <v>0</v>
      </c>
      <c r="H824" s="7">
        <f t="shared" si="41"/>
        <v>0</v>
      </c>
      <c r="J824"/>
      <c r="L824"/>
      <c r="M824"/>
      <c r="N824"/>
    </row>
    <row r="825" spans="3:14">
      <c r="C825"/>
      <c r="D825"/>
      <c r="E825"/>
      <c r="F825" s="8">
        <f t="shared" si="39"/>
        <v>0</v>
      </c>
      <c r="G825" s="7">
        <f t="shared" si="40"/>
        <v>0</v>
      </c>
      <c r="H825" s="7">
        <f t="shared" si="41"/>
        <v>0</v>
      </c>
      <c r="J825"/>
      <c r="L825"/>
      <c r="M825"/>
      <c r="N825"/>
    </row>
    <row r="826" spans="3:14">
      <c r="C826"/>
      <c r="D826"/>
      <c r="E826"/>
      <c r="F826" s="8">
        <f t="shared" ref="F826:F889" si="42">(D826*E826)/9507</f>
        <v>0</v>
      </c>
      <c r="G826" s="7">
        <f t="shared" ref="G826:G889" si="43">SUM(E826*0.7375)</f>
        <v>0</v>
      </c>
      <c r="H826" s="7">
        <f t="shared" ref="H826:H889" si="44">SUM(D826*G826)/5252</f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si="42"/>
        <v>0</v>
      </c>
      <c r="G887" s="7">
        <f t="shared" si="43"/>
        <v>0</v>
      </c>
      <c r="H887" s="7">
        <f t="shared" si="44"/>
        <v>0</v>
      </c>
      <c r="J887"/>
      <c r="L887"/>
      <c r="M887"/>
      <c r="N887"/>
    </row>
    <row r="888" spans="3:14">
      <c r="C888"/>
      <c r="D888"/>
      <c r="E888"/>
      <c r="F888" s="8">
        <f t="shared" si="42"/>
        <v>0</v>
      </c>
      <c r="G888" s="7">
        <f t="shared" si="43"/>
        <v>0</v>
      </c>
      <c r="H888" s="7">
        <f t="shared" si="44"/>
        <v>0</v>
      </c>
      <c r="J888"/>
      <c r="L888"/>
      <c r="M888"/>
      <c r="N888"/>
    </row>
    <row r="889" spans="3:14">
      <c r="C889"/>
      <c r="D889"/>
      <c r="E889"/>
      <c r="F889" s="8">
        <f t="shared" si="42"/>
        <v>0</v>
      </c>
      <c r="G889" s="7">
        <f t="shared" si="43"/>
        <v>0</v>
      </c>
      <c r="H889" s="7">
        <f t="shared" si="44"/>
        <v>0</v>
      </c>
      <c r="J889"/>
      <c r="L889"/>
      <c r="M889"/>
      <c r="N889"/>
    </row>
    <row r="890" spans="3:14">
      <c r="C890"/>
      <c r="D890"/>
      <c r="E890"/>
      <c r="F890" s="8">
        <f t="shared" ref="F890:F953" si="45">(D890*E890)/9507</f>
        <v>0</v>
      </c>
      <c r="G890" s="7">
        <f t="shared" ref="G890:G953" si="46">SUM(E890*0.7375)</f>
        <v>0</v>
      </c>
      <c r="H890" s="7">
        <f t="shared" ref="H890:H953" si="47">SUM(D890*G890)/5252</f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si="45"/>
        <v>0</v>
      </c>
      <c r="G951" s="7">
        <f t="shared" si="46"/>
        <v>0</v>
      </c>
      <c r="H951" s="7">
        <f t="shared" si="47"/>
        <v>0</v>
      </c>
      <c r="J951"/>
      <c r="L951"/>
      <c r="M951"/>
      <c r="N951"/>
    </row>
    <row r="952" spans="3:14">
      <c r="C952"/>
      <c r="D952"/>
      <c r="E952"/>
      <c r="F952" s="8">
        <f t="shared" si="45"/>
        <v>0</v>
      </c>
      <c r="G952" s="7">
        <f t="shared" si="46"/>
        <v>0</v>
      </c>
      <c r="H952" s="7">
        <f t="shared" si="47"/>
        <v>0</v>
      </c>
      <c r="J952"/>
      <c r="L952"/>
      <c r="M952"/>
      <c r="N952"/>
    </row>
    <row r="953" spans="3:14">
      <c r="C953"/>
      <c r="D953"/>
      <c r="E953"/>
      <c r="F953" s="8">
        <f t="shared" si="45"/>
        <v>0</v>
      </c>
      <c r="G953" s="7">
        <f t="shared" si="46"/>
        <v>0</v>
      </c>
      <c r="H953" s="7">
        <f t="shared" si="47"/>
        <v>0</v>
      </c>
      <c r="J953"/>
      <c r="L953"/>
      <c r="M953"/>
      <c r="N953"/>
    </row>
    <row r="954" spans="3:14">
      <c r="C954"/>
      <c r="D954"/>
      <c r="E954"/>
      <c r="F954" s="8">
        <f t="shared" ref="F954:F1017" si="48">(D954*E954)/9507</f>
        <v>0</v>
      </c>
      <c r="G954" s="7">
        <f t="shared" ref="G954:G1017" si="49">SUM(E954*0.7375)</f>
        <v>0</v>
      </c>
      <c r="H954" s="7">
        <f t="shared" ref="H954:H1017" si="50">SUM(D954*G954)/5252</f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si="48"/>
        <v>0</v>
      </c>
      <c r="G1015" s="7">
        <f t="shared" si="49"/>
        <v>0</v>
      </c>
      <c r="H1015" s="7">
        <f t="shared" si="50"/>
        <v>0</v>
      </c>
      <c r="J1015"/>
      <c r="L1015"/>
      <c r="M1015"/>
      <c r="N1015"/>
    </row>
    <row r="1016" spans="3:14">
      <c r="C1016"/>
      <c r="D1016"/>
      <c r="E1016"/>
      <c r="F1016" s="8">
        <f t="shared" si="48"/>
        <v>0</v>
      </c>
      <c r="G1016" s="7">
        <f t="shared" si="49"/>
        <v>0</v>
      </c>
      <c r="H1016" s="7">
        <f t="shared" si="50"/>
        <v>0</v>
      </c>
      <c r="J1016"/>
      <c r="L1016"/>
      <c r="M1016"/>
      <c r="N1016"/>
    </row>
    <row r="1017" spans="3:14">
      <c r="C1017"/>
      <c r="D1017"/>
      <c r="E1017"/>
      <c r="F1017" s="8">
        <f t="shared" si="48"/>
        <v>0</v>
      </c>
      <c r="G1017" s="7">
        <f t="shared" si="49"/>
        <v>0</v>
      </c>
      <c r="H1017" s="7">
        <f t="shared" si="50"/>
        <v>0</v>
      </c>
      <c r="J1017"/>
      <c r="L1017"/>
      <c r="M1017"/>
      <c r="N1017"/>
    </row>
    <row r="1018" spans="3:14">
      <c r="C1018"/>
      <c r="D1018"/>
      <c r="E1018"/>
      <c r="F1018" s="8">
        <f t="shared" ref="F1018:F1081" si="51">(D1018*E1018)/9507</f>
        <v>0</v>
      </c>
      <c r="G1018" s="7">
        <f t="shared" ref="G1018:G1081" si="52">SUM(E1018*0.7375)</f>
        <v>0</v>
      </c>
      <c r="H1018" s="7">
        <f t="shared" ref="H1018:H1081" si="53">SUM(D1018*G1018)/5252</f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si="51"/>
        <v>0</v>
      </c>
      <c r="G1079" s="7">
        <f t="shared" si="52"/>
        <v>0</v>
      </c>
      <c r="H1079" s="7">
        <f t="shared" si="53"/>
        <v>0</v>
      </c>
      <c r="J1079"/>
      <c r="L1079"/>
      <c r="M1079"/>
      <c r="N1079"/>
    </row>
    <row r="1080" spans="3:14">
      <c r="C1080"/>
      <c r="D1080"/>
      <c r="E1080"/>
      <c r="F1080" s="8">
        <f t="shared" si="51"/>
        <v>0</v>
      </c>
      <c r="G1080" s="7">
        <f t="shared" si="52"/>
        <v>0</v>
      </c>
      <c r="H1080" s="7">
        <f t="shared" si="53"/>
        <v>0</v>
      </c>
      <c r="J1080"/>
      <c r="L1080"/>
      <c r="M1080"/>
      <c r="N1080"/>
    </row>
    <row r="1081" spans="3:14">
      <c r="C1081"/>
      <c r="D1081"/>
      <c r="E1081"/>
      <c r="F1081" s="8">
        <f t="shared" si="51"/>
        <v>0</v>
      </c>
      <c r="G1081" s="7">
        <f t="shared" si="52"/>
        <v>0</v>
      </c>
      <c r="H1081" s="7">
        <f t="shared" si="53"/>
        <v>0</v>
      </c>
      <c r="J1081"/>
      <c r="L1081"/>
      <c r="M1081"/>
      <c r="N1081"/>
    </row>
    <row r="1082" spans="3:14">
      <c r="C1082"/>
      <c r="D1082"/>
      <c r="E1082"/>
      <c r="F1082" s="8">
        <f t="shared" ref="F1082:F1130" si="54">(D1082*E1082)/9507</f>
        <v>0</v>
      </c>
      <c r="G1082" s="7">
        <f t="shared" ref="G1082:G1130" si="55">SUM(E1082*0.7375)</f>
        <v>0</v>
      </c>
      <c r="H1082" s="7">
        <f t="shared" ref="H1082:H1130" si="56">SUM(D1082*G1082)/5252</f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  <row r="1128" spans="3:14">
      <c r="C1128"/>
      <c r="D1128"/>
      <c r="E1128"/>
      <c r="F1128" s="8">
        <f t="shared" si="54"/>
        <v>0</v>
      </c>
      <c r="G1128" s="7">
        <f t="shared" si="55"/>
        <v>0</v>
      </c>
      <c r="H1128" s="7">
        <f t="shared" si="56"/>
        <v>0</v>
      </c>
      <c r="J1128"/>
      <c r="L1128"/>
      <c r="M1128"/>
      <c r="N1128"/>
    </row>
    <row r="1129" spans="3:14">
      <c r="C1129"/>
      <c r="D1129"/>
      <c r="E1129"/>
      <c r="F1129" s="8">
        <f t="shared" si="54"/>
        <v>0</v>
      </c>
      <c r="G1129" s="7">
        <f t="shared" si="55"/>
        <v>0</v>
      </c>
      <c r="H1129" s="7">
        <f t="shared" si="56"/>
        <v>0</v>
      </c>
      <c r="J1129"/>
      <c r="L1129"/>
      <c r="M1129"/>
      <c r="N1129"/>
    </row>
    <row r="1130" spans="3:14">
      <c r="C1130"/>
      <c r="D1130"/>
      <c r="E1130"/>
      <c r="F1130" s="8">
        <f t="shared" si="54"/>
        <v>0</v>
      </c>
      <c r="G1130" s="7">
        <f t="shared" si="55"/>
        <v>0</v>
      </c>
      <c r="H1130" s="7">
        <f t="shared" si="56"/>
        <v>0</v>
      </c>
      <c r="J1130"/>
      <c r="L1130"/>
      <c r="M1130"/>
      <c r="N1130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2012-10-26T16:35:49Z</dcterms:modified>
</cp:coreProperties>
</file>