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/>
  <c r="F58"/>
  <c r="G58"/>
  <c r="H58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/>
  <c r="F66"/>
  <c r="G66"/>
  <c r="H66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/>
  <c r="F74"/>
  <c r="G74"/>
  <c r="H74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/>
  <c r="F82"/>
  <c r="G82"/>
  <c r="H82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/>
  <c r="F90"/>
  <c r="G90"/>
  <c r="H90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/>
  <c r="F98"/>
  <c r="G98"/>
  <c r="H98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/>
  <c r="F106"/>
  <c r="G106"/>
  <c r="H106"/>
  <c r="F107"/>
  <c r="G107"/>
  <c r="H107" s="1"/>
  <c r="F108"/>
  <c r="G108"/>
  <c r="H108" s="1"/>
  <c r="F109"/>
  <c r="G109"/>
  <c r="H109"/>
  <c r="F110"/>
  <c r="G110"/>
  <c r="H110"/>
  <c r="F111"/>
  <c r="G111"/>
  <c r="H111" s="1"/>
  <c r="F112"/>
  <c r="G112"/>
  <c r="H112" s="1"/>
  <c r="F113"/>
  <c r="G113"/>
  <c r="H113"/>
  <c r="F114"/>
  <c r="G114"/>
  <c r="H114"/>
  <c r="F115"/>
  <c r="G115"/>
  <c r="H115" s="1"/>
  <c r="F116"/>
  <c r="G116"/>
  <c r="H116" s="1"/>
  <c r="F117"/>
  <c r="G117"/>
  <c r="H117"/>
  <c r="F118"/>
  <c r="G118"/>
  <c r="H118"/>
  <c r="F119"/>
  <c r="G119"/>
  <c r="H119" s="1"/>
  <c r="F120"/>
  <c r="G120"/>
  <c r="H120" s="1"/>
  <c r="F121"/>
  <c r="G121"/>
  <c r="H121"/>
  <c r="F122"/>
  <c r="G122"/>
  <c r="H122"/>
  <c r="F123"/>
  <c r="G123"/>
  <c r="H123" s="1"/>
  <c r="F124"/>
  <c r="G124"/>
  <c r="H124" s="1"/>
  <c r="F125"/>
  <c r="G125"/>
  <c r="H125"/>
  <c r="F126"/>
  <c r="G126"/>
  <c r="H126"/>
  <c r="F127"/>
  <c r="G127"/>
  <c r="H127" s="1"/>
  <c r="F128"/>
  <c r="G128"/>
  <c r="H128" s="1"/>
  <c r="F129"/>
  <c r="G129"/>
  <c r="H129"/>
  <c r="F130"/>
  <c r="G130"/>
  <c r="H130"/>
  <c r="F131"/>
  <c r="G131"/>
  <c r="H131" s="1"/>
  <c r="F132"/>
  <c r="G132"/>
  <c r="H132" s="1"/>
  <c r="F133"/>
  <c r="G133"/>
  <c r="H133"/>
  <c r="F134"/>
  <c r="G134"/>
  <c r="H134"/>
  <c r="F135"/>
  <c r="G135"/>
  <c r="H135" s="1"/>
  <c r="F136"/>
  <c r="G136"/>
  <c r="H136" s="1"/>
  <c r="F137"/>
  <c r="G137"/>
  <c r="H137"/>
  <c r="F138"/>
  <c r="G138"/>
  <c r="H138"/>
  <c r="F139"/>
  <c r="G139"/>
  <c r="H139" s="1"/>
  <c r="F140"/>
  <c r="G140"/>
  <c r="H140" s="1"/>
  <c r="F141"/>
  <c r="G141"/>
  <c r="H141"/>
  <c r="F142"/>
  <c r="G142"/>
  <c r="H142"/>
  <c r="F143"/>
  <c r="G143"/>
  <c r="H143" s="1"/>
  <c r="F144"/>
  <c r="G144"/>
  <c r="H144" s="1"/>
  <c r="F145"/>
  <c r="G145"/>
  <c r="H145"/>
  <c r="F146"/>
  <c r="G146"/>
  <c r="H146"/>
  <c r="F147"/>
  <c r="G147"/>
  <c r="H147" s="1"/>
  <c r="F148"/>
  <c r="G148"/>
  <c r="H148" s="1"/>
  <c r="F149"/>
  <c r="G149"/>
  <c r="H149"/>
  <c r="F150"/>
  <c r="G150"/>
  <c r="H150"/>
  <c r="F151"/>
  <c r="G151"/>
  <c r="H151" s="1"/>
  <c r="F152"/>
  <c r="G152"/>
  <c r="H152" s="1"/>
  <c r="F153"/>
  <c r="G153"/>
  <c r="H153"/>
  <c r="F154"/>
  <c r="G154"/>
  <c r="H154"/>
  <c r="F155"/>
  <c r="G155"/>
  <c r="H155" s="1"/>
  <c r="F156"/>
  <c r="G156"/>
  <c r="H156" s="1"/>
  <c r="F157"/>
  <c r="G157"/>
  <c r="H157"/>
  <c r="F158"/>
  <c r="G158"/>
  <c r="H158"/>
  <c r="F159"/>
  <c r="G159"/>
  <c r="H159" s="1"/>
  <c r="F160"/>
  <c r="G160"/>
  <c r="H160" s="1"/>
  <c r="F161"/>
  <c r="G161"/>
  <c r="H161"/>
  <c r="F162"/>
  <c r="G162"/>
  <c r="H162"/>
  <c r="F163"/>
  <c r="G163"/>
  <c r="H163" s="1"/>
  <c r="F164"/>
  <c r="G164"/>
  <c r="H164" s="1"/>
  <c r="F165"/>
  <c r="G165"/>
  <c r="H165"/>
  <c r="F166"/>
  <c r="G166"/>
  <c r="H166"/>
  <c r="F167"/>
  <c r="G167"/>
  <c r="H167" s="1"/>
  <c r="F168"/>
  <c r="G168"/>
  <c r="H168" s="1"/>
  <c r="F169"/>
  <c r="G169"/>
  <c r="H169"/>
  <c r="F170"/>
  <c r="G170"/>
  <c r="H170"/>
  <c r="F171"/>
  <c r="G171"/>
  <c r="H171" s="1"/>
  <c r="F172"/>
  <c r="G172"/>
  <c r="H172" s="1"/>
  <c r="F173"/>
  <c r="G173"/>
  <c r="H173"/>
  <c r="F174"/>
  <c r="G174"/>
  <c r="H174"/>
  <c r="F175"/>
  <c r="G175"/>
  <c r="H175" s="1"/>
  <c r="F176"/>
  <c r="G176"/>
  <c r="H176" s="1"/>
  <c r="F177"/>
  <c r="G177"/>
  <c r="H177"/>
  <c r="F178"/>
  <c r="G178"/>
  <c r="H178"/>
  <c r="F179"/>
  <c r="G179"/>
  <c r="H179" s="1"/>
  <c r="F180"/>
  <c r="G180"/>
  <c r="H180" s="1"/>
  <c r="F181"/>
  <c r="G181"/>
  <c r="H181"/>
  <c r="F182"/>
  <c r="G182"/>
  <c r="H182"/>
  <c r="F183"/>
  <c r="G183"/>
  <c r="H183" s="1"/>
  <c r="F184"/>
  <c r="G184"/>
  <c r="H184" s="1"/>
  <c r="F185"/>
  <c r="G185"/>
  <c r="H185"/>
  <c r="F186"/>
  <c r="G186"/>
  <c r="H186"/>
  <c r="F187"/>
  <c r="G187"/>
  <c r="H187" s="1"/>
  <c r="F188"/>
  <c r="G188"/>
  <c r="H188" s="1"/>
  <c r="F189"/>
  <c r="G189"/>
  <c r="H189"/>
  <c r="F190"/>
  <c r="G190"/>
  <c r="H190"/>
  <c r="F191"/>
  <c r="G191"/>
  <c r="H191" s="1"/>
  <c r="F192"/>
  <c r="G192"/>
  <c r="H192" s="1"/>
  <c r="F193"/>
  <c r="G193"/>
  <c r="H193"/>
  <c r="F194"/>
  <c r="G194"/>
  <c r="H194"/>
  <c r="F195"/>
  <c r="G195"/>
  <c r="H195" s="1"/>
  <c r="F196"/>
  <c r="G196"/>
  <c r="H196" s="1"/>
  <c r="F197"/>
  <c r="G197"/>
  <c r="H197"/>
  <c r="F198"/>
  <c r="G198"/>
  <c r="H198"/>
  <c r="F199"/>
  <c r="G199"/>
  <c r="H199" s="1"/>
  <c r="F200"/>
  <c r="G200"/>
  <c r="H200" s="1"/>
  <c r="F201"/>
  <c r="G201"/>
  <c r="H201"/>
  <c r="F202"/>
  <c r="G202"/>
  <c r="H202"/>
  <c r="F203"/>
  <c r="G203"/>
  <c r="H203" s="1"/>
  <c r="F204"/>
  <c r="G204"/>
  <c r="H204" s="1"/>
  <c r="F205"/>
  <c r="G205"/>
  <c r="H205"/>
  <c r="F206"/>
  <c r="G206"/>
  <c r="H206"/>
  <c r="F207"/>
  <c r="G207"/>
  <c r="H207" s="1"/>
  <c r="F208"/>
  <c r="G208"/>
  <c r="H208" s="1"/>
  <c r="F209"/>
  <c r="G209"/>
  <c r="H209"/>
  <c r="F210"/>
  <c r="G210"/>
  <c r="H210"/>
  <c r="F211"/>
  <c r="G211"/>
  <c r="H211" s="1"/>
  <c r="F212"/>
  <c r="G212"/>
  <c r="H212" s="1"/>
  <c r="F213"/>
  <c r="G213"/>
  <c r="H213"/>
  <c r="F214"/>
  <c r="G214"/>
  <c r="H214"/>
  <c r="F215"/>
  <c r="G215"/>
  <c r="H215" s="1"/>
  <c r="F216"/>
  <c r="G216"/>
  <c r="H216" s="1"/>
  <c r="F217"/>
  <c r="G217"/>
  <c r="H217"/>
  <c r="F218"/>
  <c r="G218"/>
  <c r="H218"/>
  <c r="F219"/>
  <c r="G219"/>
  <c r="H219" s="1"/>
  <c r="F220"/>
  <c r="G220"/>
  <c r="H220" s="1"/>
  <c r="F221"/>
  <c r="G221"/>
  <c r="H221"/>
  <c r="F222"/>
  <c r="G222"/>
  <c r="H222"/>
  <c r="F223"/>
  <c r="G223"/>
  <c r="H223" s="1"/>
  <c r="F224"/>
  <c r="G224"/>
  <c r="H224" s="1"/>
  <c r="F225"/>
  <c r="G225"/>
  <c r="H225"/>
  <c r="F226"/>
  <c r="G226"/>
  <c r="H226"/>
  <c r="F227"/>
  <c r="G227"/>
  <c r="H227" s="1"/>
  <c r="F228"/>
  <c r="G228"/>
  <c r="H228" s="1"/>
  <c r="F229"/>
  <c r="G229"/>
  <c r="H229"/>
  <c r="F230"/>
  <c r="G230"/>
  <c r="H230"/>
  <c r="F231"/>
  <c r="G231"/>
  <c r="H231" s="1"/>
  <c r="F232"/>
  <c r="G232"/>
  <c r="H232" s="1"/>
  <c r="F233"/>
  <c r="G233"/>
  <c r="H233"/>
  <c r="F234"/>
  <c r="G234"/>
  <c r="H234"/>
  <c r="F235"/>
  <c r="G235"/>
  <c r="H235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/>
  <c r="F247"/>
  <c r="G247"/>
  <c r="H247" s="1"/>
  <c r="F248"/>
  <c r="G248"/>
  <c r="H248" s="1"/>
  <c r="F249"/>
  <c r="G249"/>
  <c r="H249" s="1"/>
  <c r="F250"/>
  <c r="G250"/>
  <c r="H250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/>
  <c r="F263"/>
  <c r="G263"/>
  <c r="H263" s="1"/>
  <c r="F264"/>
  <c r="G264"/>
  <c r="H264" s="1"/>
  <c r="F265"/>
  <c r="G265"/>
  <c r="H265" s="1"/>
  <c r="F266"/>
  <c r="G266"/>
  <c r="H266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/>
  <c r="F279"/>
  <c r="G279"/>
  <c r="H279" s="1"/>
  <c r="F280"/>
  <c r="G280"/>
  <c r="H280" s="1"/>
  <c r="F281"/>
  <c r="G281"/>
  <c r="H281" s="1"/>
  <c r="F282"/>
  <c r="G282"/>
  <c r="H282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/>
  <c r="F295"/>
  <c r="G295"/>
  <c r="H295" s="1"/>
  <c r="F296"/>
  <c r="G296"/>
  <c r="H296" s="1"/>
  <c r="F297"/>
  <c r="G297"/>
  <c r="H297" s="1"/>
  <c r="F298"/>
  <c r="G298"/>
  <c r="H298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/>
  <c r="F311"/>
  <c r="G311"/>
  <c r="H311" s="1"/>
  <c r="F312"/>
  <c r="G312"/>
  <c r="H312" s="1"/>
  <c r="F313"/>
  <c r="G313"/>
  <c r="H313" s="1"/>
  <c r="F314"/>
  <c r="G314"/>
  <c r="H314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/>
  <c r="F327"/>
  <c r="G327"/>
  <c r="H327" s="1"/>
  <c r="F328"/>
  <c r="G328"/>
  <c r="H328" s="1"/>
  <c r="F329"/>
  <c r="G329"/>
  <c r="H329" s="1"/>
  <c r="F330"/>
  <c r="G330"/>
  <c r="H330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/>
  <c r="F362"/>
  <c r="G362"/>
  <c r="H362"/>
  <c r="F363"/>
  <c r="G363"/>
  <c r="H363" s="1"/>
  <c r="F364"/>
  <c r="G364"/>
  <c r="H364" s="1"/>
  <c r="F365"/>
  <c r="G365"/>
  <c r="H365" s="1"/>
  <c r="F366"/>
  <c r="G366"/>
  <c r="H366"/>
  <c r="F367"/>
  <c r="G367"/>
  <c r="H367" s="1"/>
  <c r="F368"/>
  <c r="G368"/>
  <c r="H368" s="1"/>
  <c r="F369"/>
  <c r="G369"/>
  <c r="H369"/>
  <c r="F370"/>
  <c r="G370"/>
  <c r="H370" s="1"/>
  <c r="F371"/>
  <c r="G371"/>
  <c r="H371" s="1"/>
  <c r="F372"/>
  <c r="G372"/>
  <c r="H372" s="1"/>
  <c r="F373"/>
  <c r="G373"/>
  <c r="H373" s="1"/>
  <c r="F374"/>
  <c r="G374"/>
  <c r="H374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/>
  <c r="F394"/>
  <c r="G394"/>
  <c r="H394"/>
  <c r="F395"/>
  <c r="G395"/>
  <c r="H395" s="1"/>
  <c r="F396"/>
  <c r="G396"/>
  <c r="H396" s="1"/>
  <c r="F397"/>
  <c r="G397"/>
  <c r="H397" s="1"/>
  <c r="F398"/>
  <c r="G398"/>
  <c r="H398"/>
  <c r="F399"/>
  <c r="G399"/>
  <c r="H399" s="1"/>
  <c r="F400"/>
  <c r="G400"/>
  <c r="H400" s="1"/>
  <c r="F401"/>
  <c r="G401"/>
  <c r="H401"/>
  <c r="F402"/>
  <c r="G402"/>
  <c r="H402" s="1"/>
  <c r="F403"/>
  <c r="G403"/>
  <c r="H403" s="1"/>
  <c r="F404"/>
  <c r="G404"/>
  <c r="H404" s="1"/>
  <c r="F405"/>
  <c r="G405"/>
  <c r="H405" s="1"/>
  <c r="F406"/>
  <c r="G406"/>
  <c r="H406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/>
  <c r="F426"/>
  <c r="G426"/>
  <c r="H426"/>
  <c r="F427"/>
  <c r="G427"/>
  <c r="H427" s="1"/>
  <c r="F428"/>
  <c r="G428"/>
  <c r="H428" s="1"/>
  <c r="F429"/>
  <c r="G429"/>
  <c r="H429" s="1"/>
  <c r="F430"/>
  <c r="G430"/>
  <c r="H430"/>
  <c r="F431"/>
  <c r="G431"/>
  <c r="H431" s="1"/>
  <c r="F432"/>
  <c r="G432"/>
  <c r="H432" s="1"/>
  <c r="F433"/>
  <c r="G433"/>
  <c r="H433"/>
  <c r="F434"/>
  <c r="G434"/>
  <c r="H434" s="1"/>
  <c r="F435"/>
  <c r="G435"/>
  <c r="H435" s="1"/>
  <c r="F436"/>
  <c r="G436"/>
  <c r="H436" s="1"/>
  <c r="F437"/>
  <c r="G437"/>
  <c r="H437" s="1"/>
  <c r="F438"/>
  <c r="G438"/>
  <c r="H438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/>
  <c r="F458"/>
  <c r="G458"/>
  <c r="H458"/>
  <c r="F459"/>
  <c r="G459"/>
  <c r="H459" s="1"/>
  <c r="F460"/>
  <c r="G460"/>
  <c r="H460" s="1"/>
  <c r="F461"/>
  <c r="G461"/>
  <c r="H461" s="1"/>
  <c r="F462"/>
  <c r="G462"/>
  <c r="H462"/>
  <c r="F463"/>
  <c r="G463"/>
  <c r="H463" s="1"/>
  <c r="F464"/>
  <c r="G464"/>
  <c r="H464" s="1"/>
  <c r="F465"/>
  <c r="G465"/>
  <c r="H465"/>
  <c r="F466"/>
  <c r="G466"/>
  <c r="H466" s="1"/>
  <c r="F467"/>
  <c r="G467"/>
  <c r="H467" s="1"/>
  <c r="F468"/>
  <c r="G468"/>
  <c r="H468" s="1"/>
  <c r="F469"/>
  <c r="G469"/>
  <c r="H469" s="1"/>
  <c r="F470"/>
  <c r="G470"/>
  <c r="H470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/>
  <c r="F490"/>
  <c r="G490"/>
  <c r="H490"/>
  <c r="F491"/>
  <c r="G491"/>
  <c r="H491" s="1"/>
  <c r="F492"/>
  <c r="G492"/>
  <c r="H492" s="1"/>
  <c r="F493"/>
  <c r="G493"/>
  <c r="H493" s="1"/>
  <c r="F494"/>
  <c r="G494"/>
  <c r="H494"/>
  <c r="F495"/>
  <c r="G495"/>
  <c r="H495" s="1"/>
  <c r="F496"/>
  <c r="G496"/>
  <c r="H496" s="1"/>
  <c r="F497"/>
  <c r="G497"/>
  <c r="H497"/>
  <c r="F498"/>
  <c r="G498"/>
  <c r="H498" s="1"/>
  <c r="F499"/>
  <c r="G499"/>
  <c r="H499" s="1"/>
  <c r="F500"/>
  <c r="G500"/>
  <c r="H500" s="1"/>
  <c r="F501"/>
  <c r="G501"/>
  <c r="H501" s="1"/>
  <c r="F502"/>
  <c r="G502"/>
  <c r="H502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/>
  <c r="F515"/>
  <c r="G515"/>
  <c r="H515" s="1"/>
  <c r="F516"/>
  <c r="G516"/>
  <c r="H516" s="1"/>
  <c r="F517"/>
  <c r="G517"/>
  <c r="H517" s="1"/>
  <c r="F518"/>
  <c r="G518"/>
  <c r="H518" s="1"/>
  <c r="F519"/>
  <c r="G519"/>
  <c r="H519"/>
  <c r="F520"/>
  <c r="G520"/>
  <c r="H520" s="1"/>
  <c r="F521"/>
  <c r="G521"/>
  <c r="H521" s="1"/>
  <c r="F522"/>
  <c r="G522"/>
  <c r="H522"/>
  <c r="F523"/>
  <c r="G523"/>
  <c r="H523" s="1"/>
  <c r="F524"/>
  <c r="G524"/>
  <c r="H524" s="1"/>
  <c r="F525"/>
  <c r="G525"/>
  <c r="H525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/>
  <c r="F532"/>
  <c r="G532"/>
  <c r="H532" s="1"/>
  <c r="F533"/>
  <c r="G533"/>
  <c r="H533" s="1"/>
  <c r="F534"/>
  <c r="G534"/>
  <c r="H534"/>
  <c r="F535"/>
  <c r="G535"/>
  <c r="H535" s="1"/>
  <c r="F536"/>
  <c r="G536"/>
  <c r="H536" s="1"/>
  <c r="F537"/>
  <c r="G537"/>
  <c r="H537" s="1"/>
  <c r="F538"/>
  <c r="G538"/>
  <c r="H538" s="1"/>
  <c r="F539"/>
  <c r="G539"/>
  <c r="H539"/>
  <c r="F540"/>
  <c r="G540"/>
  <c r="H540" s="1"/>
  <c r="F541"/>
  <c r="G541"/>
  <c r="H541" s="1"/>
  <c r="F542"/>
  <c r="G542"/>
  <c r="H542"/>
  <c r="F543"/>
  <c r="G543"/>
  <c r="H543"/>
  <c r="F544"/>
  <c r="G544"/>
  <c r="H544" s="1"/>
  <c r="F545"/>
  <c r="G545"/>
  <c r="H545"/>
  <c r="F546"/>
  <c r="G546"/>
  <c r="H546"/>
  <c r="F547"/>
  <c r="G547"/>
  <c r="H547" s="1"/>
  <c r="F548"/>
  <c r="G548"/>
  <c r="H548" s="1"/>
  <c r="F549"/>
  <c r="G549"/>
  <c r="H549" s="1"/>
  <c r="F550"/>
  <c r="G550"/>
  <c r="H550" s="1"/>
  <c r="F551"/>
  <c r="G551"/>
  <c r="H551"/>
  <c r="F552"/>
  <c r="G552"/>
  <c r="H552" s="1"/>
  <c r="F553"/>
  <c r="G553"/>
  <c r="H553" s="1"/>
  <c r="F554"/>
  <c r="G554"/>
  <c r="H554"/>
  <c r="F555"/>
  <c r="G555"/>
  <c r="H555" s="1"/>
  <c r="F556"/>
  <c r="G556"/>
  <c r="H556" s="1"/>
  <c r="F557"/>
  <c r="G557"/>
  <c r="H557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/>
  <c r="F564"/>
  <c r="G564"/>
  <c r="H564" s="1"/>
  <c r="F565"/>
  <c r="G565"/>
  <c r="H565" s="1"/>
  <c r="F566"/>
  <c r="G566"/>
  <c r="H566"/>
  <c r="F567"/>
  <c r="G567"/>
  <c r="H567" s="1"/>
  <c r="F568"/>
  <c r="G568"/>
  <c r="H568" s="1"/>
  <c r="F569"/>
  <c r="G569"/>
  <c r="H569" s="1"/>
  <c r="F570"/>
  <c r="G570"/>
  <c r="H570" s="1"/>
  <c r="F571"/>
  <c r="G571"/>
  <c r="H571"/>
  <c r="F572"/>
  <c r="G572"/>
  <c r="H572" s="1"/>
  <c r="F573"/>
  <c r="G573"/>
  <c r="H573" s="1"/>
  <c r="F574"/>
  <c r="G574"/>
  <c r="H574"/>
  <c r="F575"/>
  <c r="G575"/>
  <c r="H575"/>
  <c r="F576"/>
  <c r="G576"/>
  <c r="H576" s="1"/>
  <c r="F577"/>
  <c r="G577"/>
  <c r="H577"/>
  <c r="F578"/>
  <c r="G578"/>
  <c r="H578"/>
  <c r="F579"/>
  <c r="G579"/>
  <c r="H579" s="1"/>
  <c r="F580"/>
  <c r="G580"/>
  <c r="H580" s="1"/>
  <c r="F581"/>
  <c r="G581"/>
  <c r="H581" s="1"/>
  <c r="F582"/>
  <c r="G582"/>
  <c r="H582" s="1"/>
  <c r="F583"/>
  <c r="G583"/>
  <c r="H583"/>
  <c r="F584"/>
  <c r="G584"/>
  <c r="H584" s="1"/>
  <c r="F585"/>
  <c r="G585"/>
  <c r="H585" s="1"/>
  <c r="F586"/>
  <c r="G586"/>
  <c r="H586"/>
  <c r="F587"/>
  <c r="G587"/>
  <c r="H587" s="1"/>
  <c r="F588"/>
  <c r="G588"/>
  <c r="H588" s="1"/>
  <c r="F589"/>
  <c r="G589"/>
  <c r="H589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/>
  <c r="F596"/>
  <c r="G596"/>
  <c r="H596" s="1"/>
  <c r="F597"/>
  <c r="G597"/>
  <c r="H597" s="1"/>
  <c r="F598"/>
  <c r="G598"/>
  <c r="H598"/>
  <c r="F599"/>
  <c r="G599"/>
  <c r="H599" s="1"/>
  <c r="F600"/>
  <c r="G600"/>
  <c r="H600" s="1"/>
  <c r="F601"/>
  <c r="G601"/>
  <c r="H601" s="1"/>
  <c r="F602"/>
  <c r="G602"/>
  <c r="H602" s="1"/>
  <c r="F603"/>
  <c r="G603"/>
  <c r="H603"/>
  <c r="F604"/>
  <c r="G604"/>
  <c r="H604" s="1"/>
  <c r="F605"/>
  <c r="G605"/>
  <c r="H605" s="1"/>
  <c r="F606"/>
  <c r="G606"/>
  <c r="H606"/>
  <c r="F607"/>
  <c r="G607"/>
  <c r="H607"/>
  <c r="F608"/>
  <c r="G608"/>
  <c r="H608" s="1"/>
  <c r="F609"/>
  <c r="G609"/>
  <c r="H609"/>
  <c r="F610"/>
  <c r="G610"/>
  <c r="H610"/>
  <c r="F611"/>
  <c r="G611"/>
  <c r="H611" s="1"/>
  <c r="F612"/>
  <c r="G612"/>
  <c r="H612" s="1"/>
  <c r="F613"/>
  <c r="G613"/>
  <c r="H613" s="1"/>
  <c r="F614"/>
  <c r="G614"/>
  <c r="H614" s="1"/>
  <c r="F615"/>
  <c r="G615"/>
  <c r="H615"/>
  <c r="F616"/>
  <c r="G616"/>
  <c r="H616" s="1"/>
  <c r="F617"/>
  <c r="G617"/>
  <c r="H617" s="1"/>
  <c r="F618"/>
  <c r="G618"/>
  <c r="H618"/>
  <c r="F619"/>
  <c r="G619"/>
  <c r="H619" s="1"/>
  <c r="F620"/>
  <c r="G620"/>
  <c r="H620" s="1"/>
  <c r="F621"/>
  <c r="G621"/>
  <c r="H62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/>
  <c r="F628"/>
  <c r="G628"/>
  <c r="H628" s="1"/>
  <c r="F629"/>
  <c r="G629"/>
  <c r="H629" s="1"/>
  <c r="F630"/>
  <c r="G630"/>
  <c r="H630"/>
  <c r="F631"/>
  <c r="G631"/>
  <c r="H631" s="1"/>
  <c r="F632"/>
  <c r="G632"/>
  <c r="H632" s="1"/>
  <c r="F633"/>
  <c r="G633"/>
  <c r="H633" s="1"/>
  <c r="F634"/>
  <c r="G634"/>
  <c r="H634" s="1"/>
  <c r="F635"/>
  <c r="G635"/>
  <c r="H635"/>
  <c r="F636"/>
  <c r="G636"/>
  <c r="H636" s="1"/>
  <c r="F637"/>
  <c r="G637"/>
  <c r="H637" s="1"/>
  <c r="F638"/>
  <c r="G638"/>
  <c r="H638"/>
  <c r="F639"/>
  <c r="G639"/>
  <c r="H639"/>
  <c r="F640"/>
  <c r="G640"/>
  <c r="H640" s="1"/>
  <c r="F641"/>
  <c r="G641"/>
  <c r="H641"/>
  <c r="F642"/>
  <c r="G642"/>
  <c r="H642"/>
  <c r="F643"/>
  <c r="G643"/>
  <c r="H643" s="1"/>
  <c r="F644"/>
  <c r="G644"/>
  <c r="H644" s="1"/>
  <c r="F645"/>
  <c r="G645"/>
  <c r="H645" s="1"/>
  <c r="F646"/>
  <c r="G646"/>
  <c r="H646" s="1"/>
  <c r="F647"/>
  <c r="G647"/>
  <c r="H647"/>
  <c r="F648"/>
  <c r="G648"/>
  <c r="H648" s="1"/>
  <c r="F649"/>
  <c r="G649"/>
  <c r="H649" s="1"/>
  <c r="F650"/>
  <c r="G650"/>
  <c r="H650"/>
  <c r="F651"/>
  <c r="G651"/>
  <c r="H651" s="1"/>
  <c r="F652"/>
  <c r="G652"/>
  <c r="H652" s="1"/>
  <c r="F653"/>
  <c r="G653"/>
  <c r="H653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/>
  <c r="F660"/>
  <c r="G660"/>
  <c r="H660" s="1"/>
  <c r="F661"/>
  <c r="G661"/>
  <c r="H661" s="1"/>
  <c r="F662"/>
  <c r="G662"/>
  <c r="H662"/>
  <c r="F663"/>
  <c r="G663"/>
  <c r="H663" s="1"/>
  <c r="F664"/>
  <c r="G664"/>
  <c r="H664" s="1"/>
  <c r="F665"/>
  <c r="G665"/>
  <c r="H665" s="1"/>
  <c r="F666"/>
  <c r="G666"/>
  <c r="H666" s="1"/>
  <c r="F667"/>
  <c r="G667"/>
  <c r="H667"/>
  <c r="F668"/>
  <c r="G668"/>
  <c r="H668" s="1"/>
  <c r="F669"/>
  <c r="G669"/>
  <c r="H669" s="1"/>
  <c r="F670"/>
  <c r="G670"/>
  <c r="H670"/>
  <c r="F671"/>
  <c r="G671"/>
  <c r="H671"/>
  <c r="F672"/>
  <c r="G672"/>
  <c r="H672" s="1"/>
  <c r="F673"/>
  <c r="G673"/>
  <c r="H673"/>
  <c r="F674"/>
  <c r="G674"/>
  <c r="H674"/>
  <c r="F675"/>
  <c r="G675"/>
  <c r="H675" s="1"/>
  <c r="F676"/>
  <c r="G676"/>
  <c r="H676" s="1"/>
  <c r="F677"/>
  <c r="G677"/>
  <c r="H677" s="1"/>
  <c r="F678"/>
  <c r="G678"/>
  <c r="H678" s="1"/>
  <c r="F679"/>
  <c r="G679"/>
  <c r="H679"/>
  <c r="F680"/>
  <c r="G680"/>
  <c r="H680" s="1"/>
  <c r="F681"/>
  <c r="G681"/>
  <c r="H681" s="1"/>
  <c r="F682"/>
  <c r="G682"/>
  <c r="H682"/>
  <c r="F683"/>
  <c r="G683"/>
  <c r="H683" s="1"/>
  <c r="F684"/>
  <c r="G684"/>
  <c r="H684" s="1"/>
  <c r="F685"/>
  <c r="G685"/>
  <c r="H685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/>
  <c r="F692"/>
  <c r="G692"/>
  <c r="H692" s="1"/>
  <c r="F693"/>
  <c r="G693"/>
  <c r="H693" s="1"/>
  <c r="F694"/>
  <c r="G694"/>
  <c r="H694"/>
  <c r="F695"/>
  <c r="G695"/>
  <c r="H695" s="1"/>
  <c r="F696"/>
  <c r="G696"/>
  <c r="H696" s="1"/>
  <c r="F697"/>
  <c r="G697"/>
  <c r="H697" s="1"/>
  <c r="F698"/>
  <c r="G698"/>
  <c r="H698" s="1"/>
  <c r="F699"/>
  <c r="G699"/>
  <c r="H699"/>
  <c r="F700"/>
  <c r="G700"/>
  <c r="H700" s="1"/>
  <c r="F701"/>
  <c r="G701"/>
  <c r="H701" s="1"/>
  <c r="F702"/>
  <c r="G702"/>
  <c r="H702"/>
  <c r="F703"/>
  <c r="G703"/>
  <c r="H703"/>
  <c r="F704"/>
  <c r="G704"/>
  <c r="H704" s="1"/>
  <c r="F705"/>
  <c r="G705"/>
  <c r="H705"/>
  <c r="F706"/>
  <c r="G706"/>
  <c r="H706"/>
  <c r="F707"/>
  <c r="G707"/>
  <c r="H707" s="1"/>
  <c r="F708"/>
  <c r="G708"/>
  <c r="H708" s="1"/>
  <c r="F709"/>
  <c r="G709"/>
  <c r="H709" s="1"/>
  <c r="F710"/>
  <c r="G710"/>
  <c r="H710" s="1"/>
  <c r="F711"/>
  <c r="G711"/>
  <c r="H711"/>
  <c r="F712"/>
  <c r="G712"/>
  <c r="H712" s="1"/>
  <c r="F713"/>
  <c r="G713"/>
  <c r="H713" s="1"/>
  <c r="F714"/>
  <c r="G714"/>
  <c r="H714"/>
  <c r="F715"/>
  <c r="G715"/>
  <c r="H715" s="1"/>
  <c r="F716"/>
  <c r="G716"/>
  <c r="H716" s="1"/>
  <c r="F717"/>
  <c r="G717"/>
  <c r="H717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/>
  <c r="F724"/>
  <c r="G724"/>
  <c r="H724" s="1"/>
  <c r="F725"/>
  <c r="G725"/>
  <c r="H725" s="1"/>
  <c r="F726"/>
  <c r="G726"/>
  <c r="H726"/>
  <c r="F727"/>
  <c r="G727"/>
  <c r="H727" s="1"/>
  <c r="F728"/>
  <c r="G728"/>
  <c r="H728" s="1"/>
  <c r="F729"/>
  <c r="G729"/>
  <c r="H729" s="1"/>
  <c r="F730"/>
  <c r="G730"/>
  <c r="H730" s="1"/>
  <c r="F731"/>
  <c r="G731"/>
  <c r="H731"/>
  <c r="F732"/>
  <c r="G732"/>
  <c r="H732" s="1"/>
  <c r="F733"/>
  <c r="G733"/>
  <c r="H733" s="1"/>
  <c r="F734"/>
  <c r="G734"/>
  <c r="H734"/>
  <c r="F735"/>
  <c r="G735"/>
  <c r="H735"/>
  <c r="F736"/>
  <c r="G736"/>
  <c r="H736" s="1"/>
  <c r="F737"/>
  <c r="G737"/>
  <c r="H737"/>
  <c r="F738"/>
  <c r="G738"/>
  <c r="H738"/>
  <c r="F739"/>
  <c r="G739"/>
  <c r="H739" s="1"/>
  <c r="F740"/>
  <c r="G740"/>
  <c r="H740" s="1"/>
  <c r="F741"/>
  <c r="G741"/>
  <c r="H741" s="1"/>
  <c r="F742"/>
  <c r="G742"/>
  <c r="H742" s="1"/>
  <c r="F743"/>
  <c r="G743"/>
  <c r="H743"/>
  <c r="F744"/>
  <c r="G744"/>
  <c r="H744" s="1"/>
  <c r="F745"/>
  <c r="G745"/>
  <c r="H745" s="1"/>
  <c r="F746"/>
  <c r="G746"/>
  <c r="H746"/>
  <c r="F747"/>
  <c r="G747"/>
  <c r="H747" s="1"/>
  <c r="F748"/>
  <c r="G748"/>
  <c r="H748" s="1"/>
  <c r="F749"/>
  <c r="G749"/>
  <c r="H749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/>
  <c r="F756"/>
  <c r="G756"/>
  <c r="H756" s="1"/>
  <c r="F757"/>
  <c r="G757"/>
  <c r="H757" s="1"/>
  <c r="F758"/>
  <c r="G758"/>
  <c r="H758"/>
  <c r="F759"/>
  <c r="G759"/>
  <c r="H759" s="1"/>
  <c r="F760"/>
  <c r="G760"/>
  <c r="H760" s="1"/>
  <c r="F761"/>
  <c r="G761"/>
  <c r="H761" s="1"/>
  <c r="F762"/>
  <c r="G762"/>
  <c r="H762" s="1"/>
  <c r="F763"/>
  <c r="G763"/>
  <c r="H763"/>
  <c r="F764"/>
  <c r="G764"/>
  <c r="H764" s="1"/>
  <c r="F765"/>
  <c r="G765"/>
  <c r="H765" s="1"/>
  <c r="F766"/>
  <c r="G766"/>
  <c r="H766"/>
  <c r="F767"/>
  <c r="G767"/>
  <c r="H767"/>
  <c r="F768"/>
  <c r="G768"/>
  <c r="H768" s="1"/>
  <c r="F769"/>
  <c r="G769"/>
  <c r="H769"/>
  <c r="F770"/>
  <c r="G770"/>
  <c r="H770"/>
  <c r="F771"/>
  <c r="G771"/>
  <c r="H771" s="1"/>
  <c r="F772"/>
  <c r="G772"/>
  <c r="H772" s="1"/>
  <c r="F773"/>
  <c r="G773"/>
  <c r="H773" s="1"/>
  <c r="F774"/>
  <c r="G774"/>
  <c r="H774" s="1"/>
  <c r="F775"/>
  <c r="G775"/>
  <c r="H775"/>
  <c r="F776"/>
  <c r="G776"/>
  <c r="H776" s="1"/>
  <c r="F777"/>
  <c r="G777"/>
  <c r="H777" s="1"/>
  <c r="F778"/>
  <c r="G778"/>
  <c r="H778"/>
  <c r="F779"/>
  <c r="G779"/>
  <c r="H779" s="1"/>
  <c r="F780"/>
  <c r="G780"/>
  <c r="H780" s="1"/>
  <c r="F781"/>
  <c r="G781"/>
  <c r="H78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/>
  <c r="F788"/>
  <c r="G788"/>
  <c r="H788" s="1"/>
  <c r="F789"/>
  <c r="G789"/>
  <c r="H789" s="1"/>
  <c r="F790"/>
  <c r="G790"/>
  <c r="H790"/>
  <c r="F791"/>
  <c r="G791"/>
  <c r="H791" s="1"/>
  <c r="F792"/>
  <c r="G792"/>
  <c r="H792" s="1"/>
  <c r="F793"/>
  <c r="G793"/>
  <c r="H793" s="1"/>
  <c r="F794"/>
  <c r="G794"/>
  <c r="H794" s="1"/>
  <c r="F795"/>
  <c r="G795"/>
  <c r="H795"/>
  <c r="F796"/>
  <c r="G796"/>
  <c r="H796" s="1"/>
  <c r="F797"/>
  <c r="G797"/>
  <c r="H797" s="1"/>
  <c r="F798"/>
  <c r="G798"/>
  <c r="H798"/>
  <c r="F799"/>
  <c r="G799"/>
  <c r="H799"/>
  <c r="F800"/>
  <c r="G800"/>
  <c r="H800" s="1"/>
  <c r="F801"/>
  <c r="G801"/>
  <c r="H801"/>
  <c r="F802"/>
  <c r="G802"/>
  <c r="H802"/>
  <c r="F803"/>
  <c r="G803"/>
  <c r="H803" s="1"/>
  <c r="F804"/>
  <c r="G804"/>
  <c r="H804" s="1"/>
  <c r="F805"/>
  <c r="G805"/>
  <c r="H805" s="1"/>
  <c r="F806"/>
  <c r="G806"/>
  <c r="H806" s="1"/>
  <c r="F807"/>
  <c r="G807"/>
  <c r="H807"/>
  <c r="F808"/>
  <c r="G808"/>
  <c r="H808" s="1"/>
  <c r="F809"/>
  <c r="G809"/>
  <c r="H809" s="1"/>
  <c r="F810"/>
  <c r="G810"/>
  <c r="H810"/>
  <c r="F811"/>
  <c r="G811"/>
  <c r="H811" s="1"/>
  <c r="F812"/>
  <c r="G812"/>
  <c r="H812" s="1"/>
  <c r="F813"/>
  <c r="G813"/>
  <c r="H813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/>
  <c r="F820"/>
  <c r="G820"/>
  <c r="H820" s="1"/>
  <c r="F821"/>
  <c r="G821"/>
  <c r="H821" s="1"/>
  <c r="F822"/>
  <c r="G822"/>
  <c r="H822"/>
  <c r="F823"/>
  <c r="G823"/>
  <c r="H823" s="1"/>
  <c r="F824"/>
  <c r="G824"/>
  <c r="H824" s="1"/>
  <c r="F825"/>
  <c r="G825"/>
  <c r="H825" s="1"/>
  <c r="F826"/>
  <c r="G826"/>
  <c r="H826" s="1"/>
  <c r="F827"/>
  <c r="G827"/>
  <c r="H827"/>
  <c r="F828"/>
  <c r="G828"/>
  <c r="H828" s="1"/>
  <c r="F829"/>
  <c r="G829"/>
  <c r="H829" s="1"/>
  <c r="F830"/>
  <c r="G830"/>
  <c r="H830"/>
  <c r="F831"/>
  <c r="G831"/>
  <c r="H831"/>
  <c r="F832"/>
  <c r="G832"/>
  <c r="H832" s="1"/>
  <c r="F833"/>
  <c r="G833"/>
  <c r="H833"/>
  <c r="F834"/>
  <c r="G834"/>
  <c r="H834"/>
  <c r="F835"/>
  <c r="G835"/>
  <c r="H835" s="1"/>
  <c r="F836"/>
  <c r="G836"/>
  <c r="H836" s="1"/>
  <c r="F837"/>
  <c r="G837"/>
  <c r="H837" s="1"/>
  <c r="F838"/>
  <c r="G838"/>
  <c r="H838" s="1"/>
  <c r="F839"/>
  <c r="G839"/>
  <c r="H839"/>
  <c r="F840"/>
  <c r="G840"/>
  <c r="H840" s="1"/>
  <c r="F841"/>
  <c r="G841"/>
  <c r="H841" s="1"/>
  <c r="F842"/>
  <c r="G842"/>
  <c r="H842"/>
  <c r="F843"/>
  <c r="G843"/>
  <c r="H843" s="1"/>
  <c r="F844"/>
  <c r="G844"/>
  <c r="H844" s="1"/>
  <c r="F845"/>
  <c r="G845"/>
  <c r="H845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/>
  <c r="F852"/>
  <c r="G852"/>
  <c r="H852" s="1"/>
  <c r="F853"/>
  <c r="G853"/>
  <c r="H853" s="1"/>
  <c r="F854"/>
  <c r="G854"/>
  <c r="H854"/>
  <c r="F855"/>
  <c r="G855"/>
  <c r="H855" s="1"/>
  <c r="F856"/>
  <c r="G856"/>
  <c r="H856" s="1"/>
  <c r="F857"/>
  <c r="G857"/>
  <c r="H857" s="1"/>
  <c r="F858"/>
  <c r="G858"/>
  <c r="H858" s="1"/>
  <c r="F859"/>
  <c r="G859"/>
  <c r="H859"/>
  <c r="F860"/>
  <c r="G860"/>
  <c r="H860" s="1"/>
  <c r="F861"/>
  <c r="G861"/>
  <c r="H861" s="1"/>
  <c r="F862"/>
  <c r="G862"/>
  <c r="H862"/>
  <c r="F863"/>
  <c r="G863"/>
  <c r="H863"/>
  <c r="F864"/>
  <c r="G864"/>
  <c r="H864" s="1"/>
  <c r="F865"/>
  <c r="G865"/>
  <c r="H865"/>
  <c r="F866"/>
  <c r="G866"/>
  <c r="H866"/>
  <c r="F867"/>
  <c r="G867"/>
  <c r="H867" s="1"/>
  <c r="F868"/>
  <c r="G868"/>
  <c r="H868" s="1"/>
  <c r="F869"/>
  <c r="G869"/>
  <c r="H869" s="1"/>
  <c r="F870"/>
  <c r="G870"/>
  <c r="H870" s="1"/>
  <c r="F871"/>
  <c r="G871"/>
  <c r="H871"/>
  <c r="F872"/>
  <c r="G872"/>
  <c r="H872" s="1"/>
  <c r="F873"/>
  <c r="G873"/>
  <c r="H873" s="1"/>
  <c r="F874"/>
  <c r="G874"/>
  <c r="H874"/>
  <c r="F875"/>
  <c r="G875"/>
  <c r="H875" s="1"/>
  <c r="F876"/>
  <c r="G876"/>
  <c r="H876" s="1"/>
  <c r="F877"/>
  <c r="G877"/>
  <c r="H877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/>
  <c r="F884"/>
  <c r="G884"/>
  <c r="H884" s="1"/>
  <c r="F885"/>
  <c r="G885"/>
  <c r="H885" s="1"/>
  <c r="F886"/>
  <c r="G886"/>
  <c r="H886"/>
  <c r="F887"/>
  <c r="G887"/>
  <c r="H887" s="1"/>
  <c r="F888"/>
  <c r="G888"/>
  <c r="H888" s="1"/>
  <c r="F889"/>
  <c r="G889"/>
  <c r="H889" s="1"/>
  <c r="F890"/>
  <c r="G890"/>
  <c r="H890" s="1"/>
  <c r="F891"/>
  <c r="G891"/>
  <c r="H891"/>
  <c r="F892"/>
  <c r="G892"/>
  <c r="H892" s="1"/>
  <c r="F893"/>
  <c r="G893"/>
  <c r="H893" s="1"/>
  <c r="F894"/>
  <c r="G894"/>
  <c r="H894"/>
  <c r="F895"/>
  <c r="G895"/>
  <c r="H895"/>
  <c r="F896"/>
  <c r="G896"/>
  <c r="H896" s="1"/>
  <c r="F897"/>
  <c r="G897"/>
  <c r="H897"/>
  <c r="F898"/>
  <c r="G898"/>
  <c r="H898"/>
  <c r="F899"/>
  <c r="G899"/>
  <c r="H899" s="1"/>
  <c r="F900"/>
  <c r="G900"/>
  <c r="H900" s="1"/>
  <c r="F901"/>
  <c r="G901"/>
  <c r="H901" s="1"/>
  <c r="F902"/>
  <c r="G902"/>
  <c r="H902" s="1"/>
  <c r="F903"/>
  <c r="G903"/>
  <c r="H903"/>
  <c r="F904"/>
  <c r="G904"/>
  <c r="H904" s="1"/>
  <c r="F905"/>
  <c r="G905"/>
  <c r="H905" s="1"/>
  <c r="F906"/>
  <c r="G906"/>
  <c r="H906"/>
  <c r="F907"/>
  <c r="G907"/>
  <c r="H907" s="1"/>
  <c r="F908"/>
  <c r="G908"/>
  <c r="H908" s="1"/>
  <c r="F909"/>
  <c r="G909"/>
  <c r="H909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/>
  <c r="F916"/>
  <c r="G916"/>
  <c r="H916" s="1"/>
  <c r="F917"/>
  <c r="G917"/>
  <c r="H917" s="1"/>
  <c r="F918"/>
  <c r="G918"/>
  <c r="H918"/>
  <c r="F919"/>
  <c r="G919"/>
  <c r="H919" s="1"/>
  <c r="F920"/>
  <c r="G920"/>
  <c r="H920" s="1"/>
  <c r="F921"/>
  <c r="G921"/>
  <c r="H921" s="1"/>
  <c r="F922"/>
  <c r="G922"/>
  <c r="H922" s="1"/>
  <c r="F923"/>
  <c r="G923"/>
  <c r="H923"/>
  <c r="F924"/>
  <c r="G924"/>
  <c r="H924" s="1"/>
  <c r="F925"/>
  <c r="G925"/>
  <c r="H925" s="1"/>
  <c r="F926"/>
  <c r="G926"/>
  <c r="H926"/>
  <c r="F927"/>
  <c r="G927"/>
  <c r="H927"/>
  <c r="F928"/>
  <c r="G928"/>
  <c r="H928" s="1"/>
  <c r="F929"/>
  <c r="G929"/>
  <c r="H929"/>
  <c r="F930"/>
  <c r="G930"/>
  <c r="H930"/>
  <c r="F931"/>
  <c r="G931"/>
  <c r="H931" s="1"/>
  <c r="F932"/>
  <c r="G932"/>
  <c r="H932" s="1"/>
  <c r="F933"/>
  <c r="G933"/>
  <c r="H933" s="1"/>
  <c r="F934"/>
  <c r="G934"/>
  <c r="H934" s="1"/>
  <c r="F935"/>
  <c r="G935"/>
  <c r="H935"/>
  <c r="F936"/>
  <c r="G936"/>
  <c r="H936" s="1"/>
  <c r="F937"/>
  <c r="G937"/>
  <c r="H937" s="1"/>
  <c r="F938"/>
  <c r="G938"/>
  <c r="H938"/>
  <c r="F939"/>
  <c r="G939"/>
  <c r="H939" s="1"/>
  <c r="F940"/>
  <c r="G940"/>
  <c r="H940" s="1"/>
  <c r="F941"/>
  <c r="G941"/>
  <c r="H94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/>
  <c r="F948"/>
  <c r="G948"/>
  <c r="H948" s="1"/>
  <c r="F949"/>
  <c r="G949"/>
  <c r="H949" s="1"/>
  <c r="F950"/>
  <c r="G950"/>
  <c r="H950"/>
  <c r="F951"/>
  <c r="G951"/>
  <c r="H951" s="1"/>
  <c r="F952"/>
  <c r="G952"/>
  <c r="H952" s="1"/>
  <c r="F953"/>
  <c r="G953"/>
  <c r="H953" s="1"/>
  <c r="F954"/>
  <c r="G954"/>
  <c r="H954" s="1"/>
  <c r="F955"/>
  <c r="G955"/>
  <c r="H955"/>
  <c r="F956"/>
  <c r="G956"/>
  <c r="H956" s="1"/>
  <c r="F957"/>
  <c r="G957"/>
  <c r="H957" s="1"/>
  <c r="F958"/>
  <c r="G958"/>
  <c r="H958"/>
  <c r="F959"/>
  <c r="G959"/>
  <c r="H959" s="1"/>
  <c r="F960"/>
  <c r="G960"/>
  <c r="H960" s="1"/>
  <c r="F961"/>
  <c r="G961"/>
  <c r="H96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/>
  <c r="F988"/>
  <c r="G988"/>
  <c r="H988" s="1"/>
  <c r="F989"/>
  <c r="G989"/>
  <c r="H989" s="1"/>
  <c r="F990"/>
  <c r="G990"/>
  <c r="H990"/>
  <c r="F991"/>
  <c r="G991"/>
  <c r="H991" s="1"/>
  <c r="F992"/>
  <c r="G992"/>
  <c r="H992" s="1"/>
  <c r="F993"/>
  <c r="G993"/>
  <c r="H993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/>
  <c r="F1020"/>
  <c r="G1020"/>
  <c r="H1020" s="1"/>
  <c r="F1021"/>
  <c r="G1021"/>
  <c r="H1021" s="1"/>
  <c r="F1022"/>
  <c r="G1022"/>
  <c r="H1022"/>
  <c r="F1023"/>
  <c r="G1023"/>
  <c r="H1023" s="1"/>
  <c r="F1024"/>
  <c r="G1024"/>
  <c r="H1024" s="1"/>
  <c r="F1025"/>
  <c r="G1025"/>
  <c r="H1025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/>
  <c r="F1052"/>
  <c r="G1052"/>
  <c r="H1052" s="1"/>
  <c r="F1053"/>
  <c r="G1053"/>
  <c r="H1053" s="1"/>
  <c r="F1054"/>
  <c r="G1054"/>
  <c r="H1054"/>
  <c r="F1055"/>
  <c r="G1055"/>
  <c r="H1055" s="1"/>
  <c r="F1056"/>
  <c r="G1056"/>
  <c r="H1056" s="1"/>
  <c r="F1057"/>
  <c r="G1057"/>
  <c r="H1057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/>
  <c r="F1084"/>
  <c r="G1084"/>
  <c r="H1084" s="1"/>
  <c r="F1085"/>
  <c r="G1085"/>
  <c r="H1085" s="1"/>
  <c r="F1086"/>
  <c r="G1086"/>
  <c r="H1086"/>
  <c r="F1087"/>
  <c r="G1087"/>
  <c r="H1087" s="1"/>
  <c r="F1088"/>
  <c r="G1088"/>
  <c r="H1088" s="1"/>
  <c r="F1089"/>
  <c r="G1089"/>
  <c r="H1089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/>
  <c r="F1116"/>
  <c r="G1116"/>
  <c r="H1116" s="1"/>
  <c r="F1117"/>
  <c r="G1117"/>
  <c r="H1117" s="1"/>
  <c r="F1118"/>
  <c r="G1118"/>
  <c r="H1118"/>
  <c r="F1119"/>
  <c r="G1119"/>
  <c r="H1119" s="1"/>
  <c r="F1120"/>
  <c r="G1120"/>
  <c r="H1120" s="1"/>
  <c r="F1121"/>
  <c r="G1121"/>
  <c r="H1121"/>
  <c r="F1122"/>
  <c r="G1122"/>
  <c r="H1122" s="1"/>
  <c r="F1123"/>
  <c r="G1123"/>
  <c r="H1123" s="1"/>
  <c r="F1124"/>
  <c r="G1124"/>
  <c r="H1124" s="1"/>
  <c r="F1125"/>
  <c r="G1125"/>
  <c r="H1125" s="1"/>
  <c r="F1126"/>
  <c r="G1126"/>
  <c r="H1126" s="1"/>
  <c r="F1127"/>
  <c r="G1127"/>
  <c r="H1127"/>
  <c r="F1128"/>
  <c r="G1128"/>
  <c r="H1128" s="1"/>
  <c r="F1129"/>
  <c r="G1129"/>
  <c r="H1129" s="1"/>
  <c r="F1130"/>
  <c r="G1130"/>
  <c r="H1130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<sst xmlns="http://schemas.openxmlformats.org/spreadsheetml/2006/main" count="43" uniqueCount="13">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</sst>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78"/>
          <c:y val="0.16639477977161488"/>
          <c:w val="0.79134295227524976"/>
          <c:h val="0.65579119086460402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data'!$D$3:$D$1684</c:f>
              <c:numCache>
                <c:formatCode>General</c:formatCode>
                <c:ptCount val="1668"/>
                <c:pt idx="0">
                  <c:v>117</c:v>
                </c:pt>
                <c:pt idx="1">
                  <c:v>131</c:v>
                </c:pt>
                <c:pt idx="2">
                  <c:v>190</c:v>
                </c:pt>
                <c:pt idx="3">
                  <c:v>278</c:v>
                </c:pt>
                <c:pt idx="4">
                  <c:v>366</c:v>
                </c:pt>
                <c:pt idx="5">
                  <c:v>454</c:v>
                </c:pt>
                <c:pt idx="6">
                  <c:v>527</c:v>
                </c:pt>
                <c:pt idx="7">
                  <c:v>600</c:v>
                </c:pt>
                <c:pt idx="8">
                  <c:v>703</c:v>
                </c:pt>
                <c:pt idx="9">
                  <c:v>761</c:v>
                </c:pt>
                <c:pt idx="10">
                  <c:v>849</c:v>
                </c:pt>
                <c:pt idx="11">
                  <c:v>908</c:v>
                </c:pt>
                <c:pt idx="12">
                  <c:v>996</c:v>
                </c:pt>
                <c:pt idx="13">
                  <c:v>1069</c:v>
                </c:pt>
                <c:pt idx="14">
                  <c:v>1157</c:v>
                </c:pt>
                <c:pt idx="15">
                  <c:v>1230</c:v>
                </c:pt>
                <c:pt idx="16">
                  <c:v>1347</c:v>
                </c:pt>
                <c:pt idx="17">
                  <c:v>1406</c:v>
                </c:pt>
                <c:pt idx="18">
                  <c:v>1479</c:v>
                </c:pt>
                <c:pt idx="19">
                  <c:v>1552</c:v>
                </c:pt>
                <c:pt idx="20">
                  <c:v>1640</c:v>
                </c:pt>
                <c:pt idx="21">
                  <c:v>1713</c:v>
                </c:pt>
                <c:pt idx="22">
                  <c:v>1787</c:v>
                </c:pt>
                <c:pt idx="23">
                  <c:v>1875</c:v>
                </c:pt>
                <c:pt idx="24">
                  <c:v>1977</c:v>
                </c:pt>
                <c:pt idx="25">
                  <c:v>2036</c:v>
                </c:pt>
                <c:pt idx="26">
                  <c:v>2124</c:v>
                </c:pt>
                <c:pt idx="27">
                  <c:v>2211</c:v>
                </c:pt>
                <c:pt idx="28">
                  <c:v>2270</c:v>
                </c:pt>
                <c:pt idx="29">
                  <c:v>2358</c:v>
                </c:pt>
                <c:pt idx="30">
                  <c:v>2431</c:v>
                </c:pt>
                <c:pt idx="31">
                  <c:v>2519</c:v>
                </c:pt>
                <c:pt idx="32">
                  <c:v>2607</c:v>
                </c:pt>
                <c:pt idx="33">
                  <c:v>2695</c:v>
                </c:pt>
                <c:pt idx="34">
                  <c:v>2768</c:v>
                </c:pt>
                <c:pt idx="35">
                  <c:v>2841</c:v>
                </c:pt>
                <c:pt idx="36">
                  <c:v>2915</c:v>
                </c:pt>
                <c:pt idx="37">
                  <c:v>2988</c:v>
                </c:pt>
                <c:pt idx="38">
                  <c:v>3076</c:v>
                </c:pt>
                <c:pt idx="39">
                  <c:v>3164</c:v>
                </c:pt>
                <c:pt idx="40">
                  <c:v>3251</c:v>
                </c:pt>
                <c:pt idx="41">
                  <c:v>3325</c:v>
                </c:pt>
                <c:pt idx="42">
                  <c:v>3398</c:v>
                </c:pt>
                <c:pt idx="43">
                  <c:v>3486</c:v>
                </c:pt>
                <c:pt idx="44">
                  <c:v>3559</c:v>
                </c:pt>
                <c:pt idx="45">
                  <c:v>3632</c:v>
                </c:pt>
                <c:pt idx="46">
                  <c:v>3720</c:v>
                </c:pt>
                <c:pt idx="47">
                  <c:v>3793</c:v>
                </c:pt>
                <c:pt idx="48">
                  <c:v>3896</c:v>
                </c:pt>
                <c:pt idx="49">
                  <c:v>3969</c:v>
                </c:pt>
                <c:pt idx="50">
                  <c:v>4028</c:v>
                </c:pt>
                <c:pt idx="51">
                  <c:v>4116</c:v>
                </c:pt>
                <c:pt idx="52">
                  <c:v>4204</c:v>
                </c:pt>
                <c:pt idx="53">
                  <c:v>4291</c:v>
                </c:pt>
                <c:pt idx="54">
                  <c:v>4350</c:v>
                </c:pt>
                <c:pt idx="55">
                  <c:v>4423</c:v>
                </c:pt>
                <c:pt idx="56">
                  <c:v>4526</c:v>
                </c:pt>
                <c:pt idx="57">
                  <c:v>4628</c:v>
                </c:pt>
                <c:pt idx="58">
                  <c:v>4746</c:v>
                </c:pt>
                <c:pt idx="59">
                  <c:v>4833</c:v>
                </c:pt>
                <c:pt idx="60">
                  <c:v>4921</c:v>
                </c:pt>
                <c:pt idx="61">
                  <c:v>5009</c:v>
                </c:pt>
                <c:pt idx="62">
                  <c:v>5083</c:v>
                </c:pt>
                <c:pt idx="63">
                  <c:v>5156</c:v>
                </c:pt>
                <c:pt idx="64">
                  <c:v>5244</c:v>
                </c:pt>
                <c:pt idx="65">
                  <c:v>5332</c:v>
                </c:pt>
                <c:pt idx="66">
                  <c:v>5390</c:v>
                </c:pt>
                <c:pt idx="67">
                  <c:v>5463</c:v>
                </c:pt>
                <c:pt idx="68">
                  <c:v>5507</c:v>
                </c:pt>
                <c:pt idx="69">
                  <c:v>5595</c:v>
                </c:pt>
                <c:pt idx="70">
                  <c:v>5654</c:v>
                </c:pt>
                <c:pt idx="71">
                  <c:v>5712</c:v>
                </c:pt>
                <c:pt idx="72">
                  <c:v>5800</c:v>
                </c:pt>
                <c:pt idx="73">
                  <c:v>5874</c:v>
                </c:pt>
                <c:pt idx="74">
                  <c:v>5947</c:v>
                </c:pt>
                <c:pt idx="75">
                  <c:v>6020</c:v>
                </c:pt>
                <c:pt idx="76">
                  <c:v>6079</c:v>
                </c:pt>
                <c:pt idx="77">
                  <c:v>6152</c:v>
                </c:pt>
                <c:pt idx="78">
                  <c:v>6240</c:v>
                </c:pt>
                <c:pt idx="79">
                  <c:v>6298</c:v>
                </c:pt>
                <c:pt idx="80">
                  <c:v>6386</c:v>
                </c:pt>
                <c:pt idx="81">
                  <c:v>6459</c:v>
                </c:pt>
                <c:pt idx="82">
                  <c:v>6533</c:v>
                </c:pt>
                <c:pt idx="83">
                  <c:v>6621</c:v>
                </c:pt>
                <c:pt idx="84">
                  <c:v>6679</c:v>
                </c:pt>
                <c:pt idx="85">
                  <c:v>6752</c:v>
                </c:pt>
                <c:pt idx="86">
                  <c:v>6811</c:v>
                </c:pt>
                <c:pt idx="87">
                  <c:v>6914</c:v>
                </c:pt>
                <c:pt idx="88">
                  <c:v>7031</c:v>
                </c:pt>
                <c:pt idx="89">
                  <c:v>7089</c:v>
                </c:pt>
                <c:pt idx="90">
                  <c:v>7163</c:v>
                </c:pt>
                <c:pt idx="91">
                  <c:v>7250</c:v>
                </c:pt>
                <c:pt idx="92">
                  <c:v>7324</c:v>
                </c:pt>
                <c:pt idx="93">
                  <c:v>7397</c:v>
                </c:pt>
                <c:pt idx="94">
                  <c:v>7456</c:v>
                </c:pt>
                <c:pt idx="95">
                  <c:v>7573</c:v>
                </c:pt>
                <c:pt idx="96">
                  <c:v>7646</c:v>
                </c:pt>
                <c:pt idx="97">
                  <c:v>7705</c:v>
                </c:pt>
                <c:pt idx="98">
                  <c:v>7807</c:v>
                </c:pt>
                <c:pt idx="99">
                  <c:v>7836</c:v>
                </c:pt>
                <c:pt idx="100">
                  <c:v>7939</c:v>
                </c:pt>
                <c:pt idx="101">
                  <c:v>7998</c:v>
                </c:pt>
                <c:pt idx="102">
                  <c:v>8012</c:v>
                </c:pt>
              </c:numCache>
            </c:numRef>
          </c:xVal>
          <c:yVal>
            <c:numRef>
              <c:f>'Peak data'!$G$3:$G$1684</c:f>
              <c:numCache>
                <c:formatCode>0.00</c:formatCode>
                <c:ptCount val="1668"/>
                <c:pt idx="0">
                  <c:v>76.110000000000014</c:v>
                </c:pt>
                <c:pt idx="1">
                  <c:v>76.110000000000014</c:v>
                </c:pt>
                <c:pt idx="2">
                  <c:v>75.225000000000009</c:v>
                </c:pt>
                <c:pt idx="3">
                  <c:v>75.225000000000009</c:v>
                </c:pt>
                <c:pt idx="4">
                  <c:v>74.34</c:v>
                </c:pt>
                <c:pt idx="5">
                  <c:v>74.34</c:v>
                </c:pt>
                <c:pt idx="6">
                  <c:v>73.454999999999998</c:v>
                </c:pt>
                <c:pt idx="7">
                  <c:v>73.454999999999998</c:v>
                </c:pt>
                <c:pt idx="8">
                  <c:v>72.570000000000007</c:v>
                </c:pt>
                <c:pt idx="9">
                  <c:v>72.570000000000007</c:v>
                </c:pt>
                <c:pt idx="10">
                  <c:v>72.570000000000007</c:v>
                </c:pt>
                <c:pt idx="11">
                  <c:v>72.570000000000007</c:v>
                </c:pt>
                <c:pt idx="12">
                  <c:v>71.685000000000002</c:v>
                </c:pt>
                <c:pt idx="13">
                  <c:v>71.685000000000002</c:v>
                </c:pt>
                <c:pt idx="14">
                  <c:v>70.800000000000011</c:v>
                </c:pt>
                <c:pt idx="15">
                  <c:v>70.800000000000011</c:v>
                </c:pt>
                <c:pt idx="16">
                  <c:v>70.800000000000011</c:v>
                </c:pt>
                <c:pt idx="17">
                  <c:v>70.800000000000011</c:v>
                </c:pt>
                <c:pt idx="18">
                  <c:v>70.800000000000011</c:v>
                </c:pt>
                <c:pt idx="19">
                  <c:v>69.915000000000006</c:v>
                </c:pt>
                <c:pt idx="20">
                  <c:v>69.915000000000006</c:v>
                </c:pt>
                <c:pt idx="21">
                  <c:v>69.915000000000006</c:v>
                </c:pt>
                <c:pt idx="22">
                  <c:v>69.915000000000006</c:v>
                </c:pt>
                <c:pt idx="23">
                  <c:v>69.915000000000006</c:v>
                </c:pt>
                <c:pt idx="24">
                  <c:v>69.915000000000006</c:v>
                </c:pt>
                <c:pt idx="25">
                  <c:v>69.915000000000006</c:v>
                </c:pt>
                <c:pt idx="26">
                  <c:v>69.03</c:v>
                </c:pt>
                <c:pt idx="27">
                  <c:v>69.03</c:v>
                </c:pt>
                <c:pt idx="28">
                  <c:v>69.03</c:v>
                </c:pt>
                <c:pt idx="29">
                  <c:v>69.03</c:v>
                </c:pt>
                <c:pt idx="30">
                  <c:v>69.03</c:v>
                </c:pt>
                <c:pt idx="31">
                  <c:v>69.03</c:v>
                </c:pt>
                <c:pt idx="32">
                  <c:v>69.03</c:v>
                </c:pt>
                <c:pt idx="33">
                  <c:v>69.03</c:v>
                </c:pt>
                <c:pt idx="34">
                  <c:v>68.14500000000001</c:v>
                </c:pt>
                <c:pt idx="35">
                  <c:v>68.14500000000001</c:v>
                </c:pt>
                <c:pt idx="36">
                  <c:v>68.14500000000001</c:v>
                </c:pt>
                <c:pt idx="37">
                  <c:v>68.14500000000001</c:v>
                </c:pt>
                <c:pt idx="38">
                  <c:v>68.14500000000001</c:v>
                </c:pt>
                <c:pt idx="39">
                  <c:v>68.14500000000001</c:v>
                </c:pt>
                <c:pt idx="40">
                  <c:v>68.14500000000001</c:v>
                </c:pt>
                <c:pt idx="41">
                  <c:v>67.407500000000013</c:v>
                </c:pt>
                <c:pt idx="42">
                  <c:v>67.407500000000013</c:v>
                </c:pt>
                <c:pt idx="43">
                  <c:v>67.407500000000013</c:v>
                </c:pt>
                <c:pt idx="44">
                  <c:v>67.407500000000013</c:v>
                </c:pt>
                <c:pt idx="45">
                  <c:v>67.407500000000013</c:v>
                </c:pt>
                <c:pt idx="46">
                  <c:v>67.407500000000013</c:v>
                </c:pt>
                <c:pt idx="47">
                  <c:v>67.407500000000013</c:v>
                </c:pt>
                <c:pt idx="48">
                  <c:v>67.407500000000013</c:v>
                </c:pt>
                <c:pt idx="49">
                  <c:v>67.407500000000013</c:v>
                </c:pt>
                <c:pt idx="50">
                  <c:v>67.407500000000013</c:v>
                </c:pt>
                <c:pt idx="51">
                  <c:v>67.407500000000013</c:v>
                </c:pt>
                <c:pt idx="52">
                  <c:v>67.407500000000013</c:v>
                </c:pt>
                <c:pt idx="53">
                  <c:v>67.407500000000013</c:v>
                </c:pt>
                <c:pt idx="54">
                  <c:v>66.522500000000008</c:v>
                </c:pt>
                <c:pt idx="55">
                  <c:v>66.522500000000008</c:v>
                </c:pt>
                <c:pt idx="56">
                  <c:v>66.522500000000008</c:v>
                </c:pt>
                <c:pt idx="57">
                  <c:v>66.522500000000008</c:v>
                </c:pt>
                <c:pt idx="58">
                  <c:v>66.522500000000008</c:v>
                </c:pt>
                <c:pt idx="59">
                  <c:v>66.522500000000008</c:v>
                </c:pt>
                <c:pt idx="60">
                  <c:v>67.407500000000013</c:v>
                </c:pt>
                <c:pt idx="61">
                  <c:v>66.522500000000008</c:v>
                </c:pt>
                <c:pt idx="62">
                  <c:v>66.522500000000008</c:v>
                </c:pt>
                <c:pt idx="63">
                  <c:v>65.637500000000003</c:v>
                </c:pt>
                <c:pt idx="64">
                  <c:v>64.752499999999998</c:v>
                </c:pt>
                <c:pt idx="65">
                  <c:v>63.8675</c:v>
                </c:pt>
                <c:pt idx="66">
                  <c:v>62.097500000000004</c:v>
                </c:pt>
                <c:pt idx="67">
                  <c:v>61.212500000000006</c:v>
                </c:pt>
                <c:pt idx="68">
                  <c:v>59.442500000000003</c:v>
                </c:pt>
                <c:pt idx="69">
                  <c:v>58.557500000000005</c:v>
                </c:pt>
                <c:pt idx="70">
                  <c:v>57.672500000000007</c:v>
                </c:pt>
                <c:pt idx="71">
                  <c:v>56.787500000000001</c:v>
                </c:pt>
                <c:pt idx="72">
                  <c:v>55.164999999999999</c:v>
                </c:pt>
                <c:pt idx="73">
                  <c:v>54.28</c:v>
                </c:pt>
                <c:pt idx="74">
                  <c:v>52.510000000000005</c:v>
                </c:pt>
                <c:pt idx="75">
                  <c:v>50.74</c:v>
                </c:pt>
                <c:pt idx="76">
                  <c:v>49.854999999999997</c:v>
                </c:pt>
                <c:pt idx="77">
                  <c:v>48.970000000000006</c:v>
                </c:pt>
                <c:pt idx="78">
                  <c:v>48.085000000000008</c:v>
                </c:pt>
                <c:pt idx="79">
                  <c:v>47.2</c:v>
                </c:pt>
                <c:pt idx="80">
                  <c:v>45.430000000000007</c:v>
                </c:pt>
                <c:pt idx="81">
                  <c:v>44.692500000000003</c:v>
                </c:pt>
                <c:pt idx="82">
                  <c:v>43.807500000000005</c:v>
                </c:pt>
                <c:pt idx="83">
                  <c:v>42.037500000000001</c:v>
                </c:pt>
                <c:pt idx="84">
                  <c:v>41.152500000000003</c:v>
                </c:pt>
                <c:pt idx="85">
                  <c:v>40.267500000000005</c:v>
                </c:pt>
                <c:pt idx="86">
                  <c:v>39.3825</c:v>
                </c:pt>
                <c:pt idx="87">
                  <c:v>38.497500000000002</c:v>
                </c:pt>
                <c:pt idx="88">
                  <c:v>37.612500000000004</c:v>
                </c:pt>
                <c:pt idx="89">
                  <c:v>36.727499999999999</c:v>
                </c:pt>
                <c:pt idx="90">
                  <c:v>35.842500000000001</c:v>
                </c:pt>
                <c:pt idx="91">
                  <c:v>34.957500000000003</c:v>
                </c:pt>
                <c:pt idx="92">
                  <c:v>34.22</c:v>
                </c:pt>
                <c:pt idx="93">
                  <c:v>33.335000000000001</c:v>
                </c:pt>
                <c:pt idx="94">
                  <c:v>32.450000000000003</c:v>
                </c:pt>
                <c:pt idx="95">
                  <c:v>31.565000000000001</c:v>
                </c:pt>
                <c:pt idx="96">
                  <c:v>30.680000000000003</c:v>
                </c:pt>
                <c:pt idx="97">
                  <c:v>30.680000000000003</c:v>
                </c:pt>
                <c:pt idx="98">
                  <c:v>29.795000000000002</c:v>
                </c:pt>
                <c:pt idx="99">
                  <c:v>28.910000000000004</c:v>
                </c:pt>
                <c:pt idx="100">
                  <c:v>28.025000000000002</c:v>
                </c:pt>
                <c:pt idx="101">
                  <c:v>28.025000000000002</c:v>
                </c:pt>
                <c:pt idx="102">
                  <c:v>25.37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</c:numCache>
            </c:numRef>
          </c:yVal>
          <c:smooth val="1"/>
        </c:ser>
        <c:axId val="88859776"/>
        <c:axId val="88861696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data'!$D$3:$D$4684</c:f>
              <c:numCache>
                <c:formatCode>General</c:formatCode>
                <c:ptCount val="4668"/>
                <c:pt idx="0">
                  <c:v>117</c:v>
                </c:pt>
                <c:pt idx="1">
                  <c:v>131</c:v>
                </c:pt>
                <c:pt idx="2">
                  <c:v>190</c:v>
                </c:pt>
                <c:pt idx="3">
                  <c:v>278</c:v>
                </c:pt>
                <c:pt idx="4">
                  <c:v>366</c:v>
                </c:pt>
                <c:pt idx="5">
                  <c:v>454</c:v>
                </c:pt>
                <c:pt idx="6">
                  <c:v>527</c:v>
                </c:pt>
                <c:pt idx="7">
                  <c:v>600</c:v>
                </c:pt>
                <c:pt idx="8">
                  <c:v>703</c:v>
                </c:pt>
                <c:pt idx="9">
                  <c:v>761</c:v>
                </c:pt>
                <c:pt idx="10">
                  <c:v>849</c:v>
                </c:pt>
                <c:pt idx="11">
                  <c:v>908</c:v>
                </c:pt>
                <c:pt idx="12">
                  <c:v>996</c:v>
                </c:pt>
                <c:pt idx="13">
                  <c:v>1069</c:v>
                </c:pt>
                <c:pt idx="14">
                  <c:v>1157</c:v>
                </c:pt>
                <c:pt idx="15">
                  <c:v>1230</c:v>
                </c:pt>
                <c:pt idx="16">
                  <c:v>1347</c:v>
                </c:pt>
                <c:pt idx="17">
                  <c:v>1406</c:v>
                </c:pt>
                <c:pt idx="18">
                  <c:v>1479</c:v>
                </c:pt>
                <c:pt idx="19">
                  <c:v>1552</c:v>
                </c:pt>
                <c:pt idx="20">
                  <c:v>1640</c:v>
                </c:pt>
                <c:pt idx="21">
                  <c:v>1713</c:v>
                </c:pt>
                <c:pt idx="22">
                  <c:v>1787</c:v>
                </c:pt>
                <c:pt idx="23">
                  <c:v>1875</c:v>
                </c:pt>
                <c:pt idx="24">
                  <c:v>1977</c:v>
                </c:pt>
                <c:pt idx="25">
                  <c:v>2036</c:v>
                </c:pt>
                <c:pt idx="26">
                  <c:v>2124</c:v>
                </c:pt>
                <c:pt idx="27">
                  <c:v>2211</c:v>
                </c:pt>
                <c:pt idx="28">
                  <c:v>2270</c:v>
                </c:pt>
                <c:pt idx="29">
                  <c:v>2358</c:v>
                </c:pt>
                <c:pt idx="30">
                  <c:v>2431</c:v>
                </c:pt>
                <c:pt idx="31">
                  <c:v>2519</c:v>
                </c:pt>
                <c:pt idx="32">
                  <c:v>2607</c:v>
                </c:pt>
                <c:pt idx="33">
                  <c:v>2695</c:v>
                </c:pt>
                <c:pt idx="34">
                  <c:v>2768</c:v>
                </c:pt>
                <c:pt idx="35">
                  <c:v>2841</c:v>
                </c:pt>
                <c:pt idx="36">
                  <c:v>2915</c:v>
                </c:pt>
                <c:pt idx="37">
                  <c:v>2988</c:v>
                </c:pt>
                <c:pt idx="38">
                  <c:v>3076</c:v>
                </c:pt>
                <c:pt idx="39">
                  <c:v>3164</c:v>
                </c:pt>
                <c:pt idx="40">
                  <c:v>3251</c:v>
                </c:pt>
                <c:pt idx="41">
                  <c:v>3325</c:v>
                </c:pt>
                <c:pt idx="42">
                  <c:v>3398</c:v>
                </c:pt>
                <c:pt idx="43">
                  <c:v>3486</c:v>
                </c:pt>
                <c:pt idx="44">
                  <c:v>3559</c:v>
                </c:pt>
                <c:pt idx="45">
                  <c:v>3632</c:v>
                </c:pt>
                <c:pt idx="46">
                  <c:v>3720</c:v>
                </c:pt>
                <c:pt idx="47">
                  <c:v>3793</c:v>
                </c:pt>
                <c:pt idx="48">
                  <c:v>3896</c:v>
                </c:pt>
                <c:pt idx="49">
                  <c:v>3969</c:v>
                </c:pt>
                <c:pt idx="50">
                  <c:v>4028</c:v>
                </c:pt>
                <c:pt idx="51">
                  <c:v>4116</c:v>
                </c:pt>
                <c:pt idx="52">
                  <c:v>4204</c:v>
                </c:pt>
                <c:pt idx="53">
                  <c:v>4291</c:v>
                </c:pt>
                <c:pt idx="54">
                  <c:v>4350</c:v>
                </c:pt>
                <c:pt idx="55">
                  <c:v>4423</c:v>
                </c:pt>
                <c:pt idx="56">
                  <c:v>4526</c:v>
                </c:pt>
                <c:pt idx="57">
                  <c:v>4628</c:v>
                </c:pt>
                <c:pt idx="58">
                  <c:v>4746</c:v>
                </c:pt>
                <c:pt idx="59">
                  <c:v>4833</c:v>
                </c:pt>
                <c:pt idx="60">
                  <c:v>4921</c:v>
                </c:pt>
                <c:pt idx="61">
                  <c:v>5009</c:v>
                </c:pt>
                <c:pt idx="62">
                  <c:v>5083</c:v>
                </c:pt>
                <c:pt idx="63">
                  <c:v>5156</c:v>
                </c:pt>
                <c:pt idx="64">
                  <c:v>5244</c:v>
                </c:pt>
                <c:pt idx="65">
                  <c:v>5332</c:v>
                </c:pt>
                <c:pt idx="66">
                  <c:v>5390</c:v>
                </c:pt>
                <c:pt idx="67">
                  <c:v>5463</c:v>
                </c:pt>
                <c:pt idx="68">
                  <c:v>5507</c:v>
                </c:pt>
                <c:pt idx="69">
                  <c:v>5595</c:v>
                </c:pt>
                <c:pt idx="70">
                  <c:v>5654</c:v>
                </c:pt>
                <c:pt idx="71">
                  <c:v>5712</c:v>
                </c:pt>
                <c:pt idx="72">
                  <c:v>5800</c:v>
                </c:pt>
                <c:pt idx="73">
                  <c:v>5874</c:v>
                </c:pt>
                <c:pt idx="74">
                  <c:v>5947</c:v>
                </c:pt>
                <c:pt idx="75">
                  <c:v>6020</c:v>
                </c:pt>
                <c:pt idx="76">
                  <c:v>6079</c:v>
                </c:pt>
                <c:pt idx="77">
                  <c:v>6152</c:v>
                </c:pt>
                <c:pt idx="78">
                  <c:v>6240</c:v>
                </c:pt>
                <c:pt idx="79">
                  <c:v>6298</c:v>
                </c:pt>
                <c:pt idx="80">
                  <c:v>6386</c:v>
                </c:pt>
                <c:pt idx="81">
                  <c:v>6459</c:v>
                </c:pt>
                <c:pt idx="82">
                  <c:v>6533</c:v>
                </c:pt>
                <c:pt idx="83">
                  <c:v>6621</c:v>
                </c:pt>
                <c:pt idx="84">
                  <c:v>6679</c:v>
                </c:pt>
                <c:pt idx="85">
                  <c:v>6752</c:v>
                </c:pt>
                <c:pt idx="86">
                  <c:v>6811</c:v>
                </c:pt>
                <c:pt idx="87">
                  <c:v>6914</c:v>
                </c:pt>
                <c:pt idx="88">
                  <c:v>7031</c:v>
                </c:pt>
                <c:pt idx="89">
                  <c:v>7089</c:v>
                </c:pt>
                <c:pt idx="90">
                  <c:v>7163</c:v>
                </c:pt>
                <c:pt idx="91">
                  <c:v>7250</c:v>
                </c:pt>
                <c:pt idx="92">
                  <c:v>7324</c:v>
                </c:pt>
                <c:pt idx="93">
                  <c:v>7397</c:v>
                </c:pt>
                <c:pt idx="94">
                  <c:v>7456</c:v>
                </c:pt>
                <c:pt idx="95">
                  <c:v>7573</c:v>
                </c:pt>
                <c:pt idx="96">
                  <c:v>7646</c:v>
                </c:pt>
                <c:pt idx="97">
                  <c:v>7705</c:v>
                </c:pt>
                <c:pt idx="98">
                  <c:v>7807</c:v>
                </c:pt>
                <c:pt idx="99">
                  <c:v>7836</c:v>
                </c:pt>
                <c:pt idx="100">
                  <c:v>7939</c:v>
                </c:pt>
                <c:pt idx="101">
                  <c:v>7998</c:v>
                </c:pt>
                <c:pt idx="102">
                  <c:v>8012</c:v>
                </c:pt>
              </c:numCache>
            </c:numRef>
          </c:xVal>
          <c:yVal>
            <c:numRef>
              <c:f>'Peak data'!$H$3:$H$1684</c:f>
              <c:numCache>
                <c:formatCode>0.00</c:formatCode>
                <c:ptCount val="1668"/>
                <c:pt idx="0">
                  <c:v>1.6955198019801982</c:v>
                </c:pt>
                <c:pt idx="1">
                  <c:v>1.8984025133282563</c:v>
                </c:pt>
                <c:pt idx="2">
                  <c:v>2.7213918507235344</c:v>
                </c:pt>
                <c:pt idx="3">
                  <c:v>3.9818259710586448</c:v>
                </c:pt>
                <c:pt idx="4">
                  <c:v>5.1805864432597106</c:v>
                </c:pt>
                <c:pt idx="5">
                  <c:v>6.4261919268849965</c:v>
                </c:pt>
                <c:pt idx="6">
                  <c:v>7.3706749809596337</c:v>
                </c:pt>
                <c:pt idx="7">
                  <c:v>8.3916603198781416</c:v>
                </c:pt>
                <c:pt idx="8">
                  <c:v>9.7137680883472974</c:v>
                </c:pt>
                <c:pt idx="9">
                  <c:v>10.515188499619194</c:v>
                </c:pt>
                <c:pt idx="10">
                  <c:v>11.731136709824829</c:v>
                </c:pt>
                <c:pt idx="11">
                  <c:v>12.546374714394519</c:v>
                </c:pt>
                <c:pt idx="12">
                  <c:v>13.594489718202592</c:v>
                </c:pt>
                <c:pt idx="13">
                  <c:v>14.590873000761615</c:v>
                </c:pt>
                <c:pt idx="14">
                  <c:v>15.597029702970302</c:v>
                </c:pt>
                <c:pt idx="15">
                  <c:v>16.581111957349584</c:v>
                </c:pt>
                <c:pt idx="16">
                  <c:v>18.158339680121863</c:v>
                </c:pt>
                <c:pt idx="17">
                  <c:v>18.953693830921559</c:v>
                </c:pt>
                <c:pt idx="18">
                  <c:v>19.93777608530084</c:v>
                </c:pt>
                <c:pt idx="19">
                  <c:v>20.660335110434122</c:v>
                </c:pt>
                <c:pt idx="20">
                  <c:v>21.831797410510283</c:v>
                </c:pt>
                <c:pt idx="21">
                  <c:v>22.803578636709826</c:v>
                </c:pt>
                <c:pt idx="22">
                  <c:v>23.788671934501146</c:v>
                </c:pt>
                <c:pt idx="23">
                  <c:v>24.960134234577303</c:v>
                </c:pt>
                <c:pt idx="24">
                  <c:v>26.317965536938313</c:v>
                </c:pt>
                <c:pt idx="25">
                  <c:v>27.103377760853007</c:v>
                </c:pt>
                <c:pt idx="26">
                  <c:v>27.916930693069308</c:v>
                </c:pt>
                <c:pt idx="27">
                  <c:v>29.06042079207921</c:v>
                </c:pt>
                <c:pt idx="28">
                  <c:v>29.835891089108912</c:v>
                </c:pt>
                <c:pt idx="29">
                  <c:v>30.992524752475244</c:v>
                </c:pt>
                <c:pt idx="30">
                  <c:v>31.952004950495049</c:v>
                </c:pt>
                <c:pt idx="31">
                  <c:v>33.108638613861388</c:v>
                </c:pt>
                <c:pt idx="32">
                  <c:v>34.265272277227723</c:v>
                </c:pt>
                <c:pt idx="33">
                  <c:v>35.421905940594058</c:v>
                </c:pt>
                <c:pt idx="34">
                  <c:v>35.914958111195737</c:v>
                </c:pt>
                <c:pt idx="35">
                  <c:v>36.8621372810358</c:v>
                </c:pt>
                <c:pt idx="36">
                  <c:v>37.822291507996958</c:v>
                </c:pt>
                <c:pt idx="37">
                  <c:v>38.76947067783702</c:v>
                </c:pt>
                <c:pt idx="38">
                  <c:v>39.911275704493526</c:v>
                </c:pt>
                <c:pt idx="39">
                  <c:v>41.053080731150047</c:v>
                </c:pt>
                <c:pt idx="40">
                  <c:v>42.181910700685464</c:v>
                </c:pt>
                <c:pt idx="41">
                  <c:v>42.675159463061696</c:v>
                </c:pt>
                <c:pt idx="42">
                  <c:v>43.612087776085311</c:v>
                </c:pt>
                <c:pt idx="43">
                  <c:v>44.741535605483634</c:v>
                </c:pt>
                <c:pt idx="44">
                  <c:v>45.678463918507241</c:v>
                </c:pt>
                <c:pt idx="45">
                  <c:v>46.615392231530855</c:v>
                </c:pt>
                <c:pt idx="46">
                  <c:v>47.744840060929178</c:v>
                </c:pt>
                <c:pt idx="47">
                  <c:v>48.681768373952792</c:v>
                </c:pt>
                <c:pt idx="48">
                  <c:v>50.003735719725832</c:v>
                </c:pt>
                <c:pt idx="49">
                  <c:v>50.940664032749439</c:v>
                </c:pt>
                <c:pt idx="50">
                  <c:v>51.697907463823313</c:v>
                </c:pt>
                <c:pt idx="51">
                  <c:v>52.827355293221643</c:v>
                </c:pt>
                <c:pt idx="52">
                  <c:v>53.956803122619966</c:v>
                </c:pt>
                <c:pt idx="53">
                  <c:v>55.073416317593313</c:v>
                </c:pt>
                <c:pt idx="54">
                  <c:v>55.097653274942893</c:v>
                </c:pt>
                <c:pt idx="55">
                  <c:v>56.022280559786751</c:v>
                </c:pt>
                <c:pt idx="56">
                  <c:v>57.32689166031988</c:v>
                </c:pt>
                <c:pt idx="57">
                  <c:v>58.618836633663378</c:v>
                </c:pt>
                <c:pt idx="58">
                  <c:v>60.113439642041136</c:v>
                </c:pt>
                <c:pt idx="59">
                  <c:v>61.215392707539998</c:v>
                </c:pt>
                <c:pt idx="60">
                  <c:v>63.159236005331316</c:v>
                </c:pt>
                <c:pt idx="61">
                  <c:v>63.444631092916985</c:v>
                </c:pt>
                <c:pt idx="62">
                  <c:v>64.381924504950504</c:v>
                </c:pt>
                <c:pt idx="63">
                  <c:v>64.437728484386909</c:v>
                </c:pt>
                <c:pt idx="64">
                  <c:v>64.653867098248284</c:v>
                </c:pt>
                <c:pt idx="65">
                  <c:v>64.840348438690029</c:v>
                </c:pt>
                <c:pt idx="66">
                  <c:v>63.729155559786754</c:v>
                </c:pt>
                <c:pt idx="67">
                  <c:v>63.671722677075401</c:v>
                </c:pt>
                <c:pt idx="68">
                  <c:v>62.328607673267335</c:v>
                </c:pt>
                <c:pt idx="69">
                  <c:v>62.381799790555981</c:v>
                </c:pt>
                <c:pt idx="70">
                  <c:v>62.086884044173658</c:v>
                </c:pt>
                <c:pt idx="71">
                  <c:v>61.761271896420411</c:v>
                </c:pt>
                <c:pt idx="72">
                  <c:v>60.920982482863671</c:v>
                </c:pt>
                <c:pt idx="73">
                  <c:v>60.708438690022852</c:v>
                </c:pt>
                <c:pt idx="74">
                  <c:v>59.45867669459254</c:v>
                </c:pt>
                <c:pt idx="75">
                  <c:v>58.159710586443261</c:v>
                </c:pt>
                <c:pt idx="76">
                  <c:v>57.705358910891086</c:v>
                </c:pt>
                <c:pt idx="77">
                  <c:v>57.361660319878155</c:v>
                </c:pt>
                <c:pt idx="78">
                  <c:v>57.130693069306936</c:v>
                </c:pt>
                <c:pt idx="79">
                  <c:v>56.600456968773805</c:v>
                </c:pt>
                <c:pt idx="80">
                  <c:v>55.239143183549132</c:v>
                </c:pt>
                <c:pt idx="81">
                  <c:v>54.963605769230774</c:v>
                </c:pt>
                <c:pt idx="82">
                  <c:v>54.492459539223155</c:v>
                </c:pt>
                <c:pt idx="83">
                  <c:v>52.995104246001532</c:v>
                </c:pt>
                <c:pt idx="84">
                  <c:v>52.333881854531619</c:v>
                </c:pt>
                <c:pt idx="85">
                  <c:v>51.768118811881195</c:v>
                </c:pt>
                <c:pt idx="86">
                  <c:v>51.072773705255145</c:v>
                </c:pt>
                <c:pt idx="87">
                  <c:v>50.6800675932978</c:v>
                </c:pt>
                <c:pt idx="88">
                  <c:v>50.35291079588729</c:v>
                </c:pt>
                <c:pt idx="89">
                  <c:v>49.573733339680125</c:v>
                </c:pt>
                <c:pt idx="90">
                  <c:v>48.884201732673269</c:v>
                </c:pt>
                <c:pt idx="91">
                  <c:v>48.256259520182795</c:v>
                </c:pt>
                <c:pt idx="92">
                  <c:v>47.720350342726583</c:v>
                </c:pt>
                <c:pt idx="93">
                  <c:v>46.949542079207923</c:v>
                </c:pt>
                <c:pt idx="94">
                  <c:v>46.067631378522471</c:v>
                </c:pt>
                <c:pt idx="95">
                  <c:v>45.514422124904797</c:v>
                </c:pt>
                <c:pt idx="96">
                  <c:v>44.664752475247532</c:v>
                </c:pt>
                <c:pt idx="97">
                  <c:v>45.009405940594064</c:v>
                </c:pt>
                <c:pt idx="98">
                  <c:v>44.289711538461539</c:v>
                </c:pt>
                <c:pt idx="99">
                  <c:v>43.133808073115013</c:v>
                </c:pt>
                <c:pt idx="100">
                  <c:v>42.362999809596346</c:v>
                </c:pt>
                <c:pt idx="101">
                  <c:v>42.677827494287889</c:v>
                </c:pt>
                <c:pt idx="102">
                  <c:v>38.702292460015229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</c:numCache>
            </c:numRef>
          </c:yVal>
          <c:smooth val="1"/>
        </c:ser>
        <c:axId val="88859776"/>
        <c:axId val="8886169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data'!$D$3:$D$1684</c:f>
              <c:numCache>
                <c:formatCode>General</c:formatCode>
                <c:ptCount val="1668"/>
                <c:pt idx="0">
                  <c:v>117</c:v>
                </c:pt>
                <c:pt idx="1">
                  <c:v>131</c:v>
                </c:pt>
                <c:pt idx="2">
                  <c:v>190</c:v>
                </c:pt>
                <c:pt idx="3">
                  <c:v>278</c:v>
                </c:pt>
                <c:pt idx="4">
                  <c:v>366</c:v>
                </c:pt>
                <c:pt idx="5">
                  <c:v>454</c:v>
                </c:pt>
                <c:pt idx="6">
                  <c:v>527</c:v>
                </c:pt>
                <c:pt idx="7">
                  <c:v>600</c:v>
                </c:pt>
                <c:pt idx="8">
                  <c:v>703</c:v>
                </c:pt>
                <c:pt idx="9">
                  <c:v>761</c:v>
                </c:pt>
                <c:pt idx="10">
                  <c:v>849</c:v>
                </c:pt>
                <c:pt idx="11">
                  <c:v>908</c:v>
                </c:pt>
                <c:pt idx="12">
                  <c:v>996</c:v>
                </c:pt>
                <c:pt idx="13">
                  <c:v>1069</c:v>
                </c:pt>
                <c:pt idx="14">
                  <c:v>1157</c:v>
                </c:pt>
                <c:pt idx="15">
                  <c:v>1230</c:v>
                </c:pt>
                <c:pt idx="16">
                  <c:v>1347</c:v>
                </c:pt>
                <c:pt idx="17">
                  <c:v>1406</c:v>
                </c:pt>
                <c:pt idx="18">
                  <c:v>1479</c:v>
                </c:pt>
                <c:pt idx="19">
                  <c:v>1552</c:v>
                </c:pt>
                <c:pt idx="20">
                  <c:v>1640</c:v>
                </c:pt>
                <c:pt idx="21">
                  <c:v>1713</c:v>
                </c:pt>
                <c:pt idx="22">
                  <c:v>1787</c:v>
                </c:pt>
                <c:pt idx="23">
                  <c:v>1875</c:v>
                </c:pt>
                <c:pt idx="24">
                  <c:v>1977</c:v>
                </c:pt>
                <c:pt idx="25">
                  <c:v>2036</c:v>
                </c:pt>
                <c:pt idx="26">
                  <c:v>2124</c:v>
                </c:pt>
                <c:pt idx="27">
                  <c:v>2211</c:v>
                </c:pt>
                <c:pt idx="28">
                  <c:v>2270</c:v>
                </c:pt>
                <c:pt idx="29">
                  <c:v>2358</c:v>
                </c:pt>
                <c:pt idx="30">
                  <c:v>2431</c:v>
                </c:pt>
                <c:pt idx="31">
                  <c:v>2519</c:v>
                </c:pt>
                <c:pt idx="32">
                  <c:v>2607</c:v>
                </c:pt>
                <c:pt idx="33">
                  <c:v>2695</c:v>
                </c:pt>
                <c:pt idx="34">
                  <c:v>2768</c:v>
                </c:pt>
                <c:pt idx="35">
                  <c:v>2841</c:v>
                </c:pt>
                <c:pt idx="36">
                  <c:v>2915</c:v>
                </c:pt>
                <c:pt idx="37">
                  <c:v>2988</c:v>
                </c:pt>
                <c:pt idx="38">
                  <c:v>3076</c:v>
                </c:pt>
                <c:pt idx="39">
                  <c:v>3164</c:v>
                </c:pt>
                <c:pt idx="40">
                  <c:v>3251</c:v>
                </c:pt>
                <c:pt idx="41">
                  <c:v>3325</c:v>
                </c:pt>
                <c:pt idx="42">
                  <c:v>3398</c:v>
                </c:pt>
                <c:pt idx="43">
                  <c:v>3486</c:v>
                </c:pt>
                <c:pt idx="44">
                  <c:v>3559</c:v>
                </c:pt>
                <c:pt idx="45">
                  <c:v>3632</c:v>
                </c:pt>
                <c:pt idx="46">
                  <c:v>3720</c:v>
                </c:pt>
                <c:pt idx="47">
                  <c:v>3793</c:v>
                </c:pt>
                <c:pt idx="48">
                  <c:v>3896</c:v>
                </c:pt>
                <c:pt idx="49">
                  <c:v>3969</c:v>
                </c:pt>
                <c:pt idx="50">
                  <c:v>4028</c:v>
                </c:pt>
                <c:pt idx="51">
                  <c:v>4116</c:v>
                </c:pt>
                <c:pt idx="52">
                  <c:v>4204</c:v>
                </c:pt>
                <c:pt idx="53">
                  <c:v>4291</c:v>
                </c:pt>
                <c:pt idx="54">
                  <c:v>4350</c:v>
                </c:pt>
                <c:pt idx="55">
                  <c:v>4423</c:v>
                </c:pt>
                <c:pt idx="56">
                  <c:v>4526</c:v>
                </c:pt>
                <c:pt idx="57">
                  <c:v>4628</c:v>
                </c:pt>
                <c:pt idx="58">
                  <c:v>4746</c:v>
                </c:pt>
                <c:pt idx="59">
                  <c:v>4833</c:v>
                </c:pt>
                <c:pt idx="60">
                  <c:v>4921</c:v>
                </c:pt>
                <c:pt idx="61">
                  <c:v>5009</c:v>
                </c:pt>
                <c:pt idx="62">
                  <c:v>5083</c:v>
                </c:pt>
                <c:pt idx="63">
                  <c:v>5156</c:v>
                </c:pt>
                <c:pt idx="64">
                  <c:v>5244</c:v>
                </c:pt>
                <c:pt idx="65">
                  <c:v>5332</c:v>
                </c:pt>
                <c:pt idx="66">
                  <c:v>5390</c:v>
                </c:pt>
                <c:pt idx="67">
                  <c:v>5463</c:v>
                </c:pt>
                <c:pt idx="68">
                  <c:v>5507</c:v>
                </c:pt>
                <c:pt idx="69">
                  <c:v>5595</c:v>
                </c:pt>
                <c:pt idx="70">
                  <c:v>5654</c:v>
                </c:pt>
                <c:pt idx="71">
                  <c:v>5712</c:v>
                </c:pt>
                <c:pt idx="72">
                  <c:v>5800</c:v>
                </c:pt>
                <c:pt idx="73">
                  <c:v>5874</c:v>
                </c:pt>
                <c:pt idx="74">
                  <c:v>5947</c:v>
                </c:pt>
                <c:pt idx="75">
                  <c:v>6020</c:v>
                </c:pt>
                <c:pt idx="76">
                  <c:v>6079</c:v>
                </c:pt>
                <c:pt idx="77">
                  <c:v>6152</c:v>
                </c:pt>
                <c:pt idx="78">
                  <c:v>6240</c:v>
                </c:pt>
                <c:pt idx="79">
                  <c:v>6298</c:v>
                </c:pt>
                <c:pt idx="80">
                  <c:v>6386</c:v>
                </c:pt>
                <c:pt idx="81">
                  <c:v>6459</c:v>
                </c:pt>
                <c:pt idx="82">
                  <c:v>6533</c:v>
                </c:pt>
                <c:pt idx="83">
                  <c:v>6621</c:v>
                </c:pt>
                <c:pt idx="84">
                  <c:v>6679</c:v>
                </c:pt>
                <c:pt idx="85">
                  <c:v>6752</c:v>
                </c:pt>
                <c:pt idx="86">
                  <c:v>6811</c:v>
                </c:pt>
                <c:pt idx="87">
                  <c:v>6914</c:v>
                </c:pt>
                <c:pt idx="88">
                  <c:v>7031</c:v>
                </c:pt>
                <c:pt idx="89">
                  <c:v>7089</c:v>
                </c:pt>
                <c:pt idx="90">
                  <c:v>7163</c:v>
                </c:pt>
                <c:pt idx="91">
                  <c:v>7250</c:v>
                </c:pt>
                <c:pt idx="92">
                  <c:v>7324</c:v>
                </c:pt>
                <c:pt idx="93">
                  <c:v>7397</c:v>
                </c:pt>
                <c:pt idx="94">
                  <c:v>7456</c:v>
                </c:pt>
                <c:pt idx="95">
                  <c:v>7573</c:v>
                </c:pt>
                <c:pt idx="96">
                  <c:v>7646</c:v>
                </c:pt>
                <c:pt idx="97">
                  <c:v>7705</c:v>
                </c:pt>
                <c:pt idx="98">
                  <c:v>7807</c:v>
                </c:pt>
                <c:pt idx="99">
                  <c:v>7836</c:v>
                </c:pt>
                <c:pt idx="100">
                  <c:v>7939</c:v>
                </c:pt>
                <c:pt idx="101">
                  <c:v>7998</c:v>
                </c:pt>
                <c:pt idx="102">
                  <c:v>8012</c:v>
                </c:pt>
              </c:numCache>
            </c:numRef>
          </c:xVal>
          <c:yVal>
            <c:numRef>
              <c:f>'Peak data'!$B$3:$B$1684</c:f>
              <c:numCache>
                <c:formatCode>General</c:formatCode>
                <c:ptCount val="1668"/>
                <c:pt idx="0">
                  <c:v>70.8</c:v>
                </c:pt>
                <c:pt idx="1">
                  <c:v>69.400000000000006</c:v>
                </c:pt>
                <c:pt idx="2">
                  <c:v>68.599999999999994</c:v>
                </c:pt>
                <c:pt idx="3">
                  <c:v>69.8</c:v>
                </c:pt>
                <c:pt idx="4">
                  <c:v>73.8</c:v>
                </c:pt>
                <c:pt idx="5">
                  <c:v>79.900000000000006</c:v>
                </c:pt>
                <c:pt idx="6">
                  <c:v>86.4</c:v>
                </c:pt>
                <c:pt idx="7">
                  <c:v>93</c:v>
                </c:pt>
                <c:pt idx="8">
                  <c:v>99</c:v>
                </c:pt>
                <c:pt idx="9">
                  <c:v>104.6</c:v>
                </c:pt>
                <c:pt idx="10">
                  <c:v>110.2</c:v>
                </c:pt>
                <c:pt idx="11">
                  <c:v>115.9</c:v>
                </c:pt>
                <c:pt idx="12">
                  <c:v>121.5</c:v>
                </c:pt>
                <c:pt idx="13">
                  <c:v>127.6</c:v>
                </c:pt>
                <c:pt idx="14">
                  <c:v>133.80000000000001</c:v>
                </c:pt>
                <c:pt idx="15">
                  <c:v>140.1</c:v>
                </c:pt>
                <c:pt idx="16">
                  <c:v>146.4</c:v>
                </c:pt>
                <c:pt idx="17">
                  <c:v>152.1</c:v>
                </c:pt>
                <c:pt idx="18">
                  <c:v>157.9</c:v>
                </c:pt>
                <c:pt idx="19">
                  <c:v>163.9</c:v>
                </c:pt>
                <c:pt idx="20">
                  <c:v>170.1</c:v>
                </c:pt>
                <c:pt idx="21">
                  <c:v>176</c:v>
                </c:pt>
                <c:pt idx="22">
                  <c:v>181.9</c:v>
                </c:pt>
                <c:pt idx="23">
                  <c:v>188.2</c:v>
                </c:pt>
                <c:pt idx="24">
                  <c:v>194.1</c:v>
                </c:pt>
                <c:pt idx="25">
                  <c:v>200.9</c:v>
                </c:pt>
                <c:pt idx="26">
                  <c:v>206.5</c:v>
                </c:pt>
                <c:pt idx="27">
                  <c:v>212.5</c:v>
                </c:pt>
                <c:pt idx="28">
                  <c:v>218.3</c:v>
                </c:pt>
                <c:pt idx="29">
                  <c:v>224.8</c:v>
                </c:pt>
                <c:pt idx="30">
                  <c:v>230.8</c:v>
                </c:pt>
                <c:pt idx="31">
                  <c:v>236.9</c:v>
                </c:pt>
                <c:pt idx="32">
                  <c:v>243.9</c:v>
                </c:pt>
                <c:pt idx="33">
                  <c:v>249.8</c:v>
                </c:pt>
                <c:pt idx="34">
                  <c:v>255.3</c:v>
                </c:pt>
                <c:pt idx="35">
                  <c:v>261.3</c:v>
                </c:pt>
                <c:pt idx="36">
                  <c:v>268.7</c:v>
                </c:pt>
                <c:pt idx="37">
                  <c:v>274.2</c:v>
                </c:pt>
                <c:pt idx="38">
                  <c:v>280.5</c:v>
                </c:pt>
                <c:pt idx="39">
                  <c:v>287.39999999999998</c:v>
                </c:pt>
                <c:pt idx="40">
                  <c:v>293.5</c:v>
                </c:pt>
                <c:pt idx="41">
                  <c:v>299.2</c:v>
                </c:pt>
                <c:pt idx="42">
                  <c:v>306.2</c:v>
                </c:pt>
                <c:pt idx="43">
                  <c:v>312.2</c:v>
                </c:pt>
                <c:pt idx="44">
                  <c:v>319.10000000000002</c:v>
                </c:pt>
                <c:pt idx="45">
                  <c:v>325.7</c:v>
                </c:pt>
                <c:pt idx="46">
                  <c:v>331.1</c:v>
                </c:pt>
                <c:pt idx="47">
                  <c:v>338.7</c:v>
                </c:pt>
                <c:pt idx="48">
                  <c:v>343.7</c:v>
                </c:pt>
                <c:pt idx="49">
                  <c:v>351.4</c:v>
                </c:pt>
                <c:pt idx="50">
                  <c:v>356.4</c:v>
                </c:pt>
                <c:pt idx="51">
                  <c:v>363.3</c:v>
                </c:pt>
                <c:pt idx="52">
                  <c:v>369.6</c:v>
                </c:pt>
                <c:pt idx="53">
                  <c:v>376.4</c:v>
                </c:pt>
                <c:pt idx="54">
                  <c:v>383.7</c:v>
                </c:pt>
                <c:pt idx="55">
                  <c:v>389.7</c:v>
                </c:pt>
                <c:pt idx="56">
                  <c:v>395.1</c:v>
                </c:pt>
                <c:pt idx="57">
                  <c:v>402.1</c:v>
                </c:pt>
                <c:pt idx="58">
                  <c:v>409.3</c:v>
                </c:pt>
                <c:pt idx="59">
                  <c:v>418.4</c:v>
                </c:pt>
                <c:pt idx="60">
                  <c:v>438.2</c:v>
                </c:pt>
                <c:pt idx="61">
                  <c:v>419.8</c:v>
                </c:pt>
                <c:pt idx="62">
                  <c:v>424</c:v>
                </c:pt>
                <c:pt idx="63">
                  <c:v>421.8</c:v>
                </c:pt>
                <c:pt idx="64">
                  <c:v>419.7</c:v>
                </c:pt>
                <c:pt idx="65">
                  <c:v>411.4</c:v>
                </c:pt>
                <c:pt idx="66">
                  <c:v>409.2</c:v>
                </c:pt>
                <c:pt idx="67">
                  <c:v>407.2</c:v>
                </c:pt>
                <c:pt idx="68">
                  <c:v>400.8</c:v>
                </c:pt>
                <c:pt idx="69">
                  <c:v>396</c:v>
                </c:pt>
                <c:pt idx="70">
                  <c:v>392.4</c:v>
                </c:pt>
                <c:pt idx="71">
                  <c:v>385.4</c:v>
                </c:pt>
                <c:pt idx="72">
                  <c:v>378.8</c:v>
                </c:pt>
                <c:pt idx="73">
                  <c:v>373.2</c:v>
                </c:pt>
                <c:pt idx="74">
                  <c:v>365.5</c:v>
                </c:pt>
                <c:pt idx="75">
                  <c:v>364.7</c:v>
                </c:pt>
                <c:pt idx="76">
                  <c:v>359.4</c:v>
                </c:pt>
                <c:pt idx="77">
                  <c:v>351.9</c:v>
                </c:pt>
                <c:pt idx="78">
                  <c:v>350.8</c:v>
                </c:pt>
                <c:pt idx="79">
                  <c:v>344.8</c:v>
                </c:pt>
                <c:pt idx="80">
                  <c:v>341.5</c:v>
                </c:pt>
                <c:pt idx="81">
                  <c:v>335.8</c:v>
                </c:pt>
                <c:pt idx="82">
                  <c:v>330.3</c:v>
                </c:pt>
                <c:pt idx="83">
                  <c:v>327.2</c:v>
                </c:pt>
                <c:pt idx="84">
                  <c:v>320.89999999999998</c:v>
                </c:pt>
                <c:pt idx="85">
                  <c:v>318.8</c:v>
                </c:pt>
                <c:pt idx="86">
                  <c:v>314.8</c:v>
                </c:pt>
                <c:pt idx="87">
                  <c:v>309.7</c:v>
                </c:pt>
                <c:pt idx="88">
                  <c:v>306.3</c:v>
                </c:pt>
                <c:pt idx="89">
                  <c:v>302.89999999999998</c:v>
                </c:pt>
                <c:pt idx="90">
                  <c:v>299.5</c:v>
                </c:pt>
                <c:pt idx="91">
                  <c:v>296.89999999999998</c:v>
                </c:pt>
                <c:pt idx="92">
                  <c:v>292.2</c:v>
                </c:pt>
                <c:pt idx="93">
                  <c:v>292.8</c:v>
                </c:pt>
                <c:pt idx="94">
                  <c:v>283.3</c:v>
                </c:pt>
                <c:pt idx="95">
                  <c:v>279.89999999999998</c:v>
                </c:pt>
                <c:pt idx="96">
                  <c:v>287.39999999999998</c:v>
                </c:pt>
                <c:pt idx="97">
                  <c:v>271.8</c:v>
                </c:pt>
                <c:pt idx="98">
                  <c:v>266.10000000000002</c:v>
                </c:pt>
                <c:pt idx="99">
                  <c:v>291</c:v>
                </c:pt>
                <c:pt idx="100">
                  <c:v>241.4</c:v>
                </c:pt>
                <c:pt idx="101">
                  <c:v>290.8</c:v>
                </c:pt>
                <c:pt idx="102">
                  <c:v>227.7</c:v>
                </c:pt>
              </c:numCache>
            </c:numRef>
          </c:yVal>
          <c:smooth val="1"/>
        </c:ser>
        <c:axId val="88863488"/>
        <c:axId val="88865024"/>
      </c:scatterChart>
      <c:valAx>
        <c:axId val="8885977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25"/>
              <c:y val="0.874388176968078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861696"/>
        <c:crosses val="autoZero"/>
        <c:crossBetween val="midCat"/>
      </c:valAx>
      <c:valAx>
        <c:axId val="888616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859776"/>
        <c:crosses val="autoZero"/>
        <c:crossBetween val="midCat"/>
      </c:valAx>
      <c:valAx>
        <c:axId val="88863488"/>
        <c:scaling>
          <c:orientation val="minMax"/>
        </c:scaling>
        <c:delete val="1"/>
        <c:axPos val="b"/>
        <c:numFmt formatCode="General" sourceLinked="1"/>
        <c:tickLblPos val="none"/>
        <c:crossAx val="88865024"/>
        <c:crosses val="autoZero"/>
        <c:crossBetween val="midCat"/>
      </c:valAx>
      <c:valAx>
        <c:axId val="8886502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86348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3927792359288411E-2"/>
          <c:y val="0.91787950525792117"/>
          <c:w val="0.7638181393992417"/>
          <c:h val="4.456469902046591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"/>
          <c:y val="0.16639477977161488"/>
          <c:w val="0.79134295227524976"/>
          <c:h val="0.65579119086460413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data'!$D$3:$D$1130</c:f>
              <c:numCache>
                <c:formatCode>General</c:formatCode>
                <c:ptCount val="1114"/>
                <c:pt idx="0">
                  <c:v>117</c:v>
                </c:pt>
                <c:pt idx="1">
                  <c:v>131</c:v>
                </c:pt>
                <c:pt idx="2">
                  <c:v>190</c:v>
                </c:pt>
                <c:pt idx="3">
                  <c:v>278</c:v>
                </c:pt>
                <c:pt idx="4">
                  <c:v>366</c:v>
                </c:pt>
                <c:pt idx="5">
                  <c:v>454</c:v>
                </c:pt>
                <c:pt idx="6">
                  <c:v>527</c:v>
                </c:pt>
                <c:pt idx="7">
                  <c:v>600</c:v>
                </c:pt>
                <c:pt idx="8">
                  <c:v>703</c:v>
                </c:pt>
                <c:pt idx="9">
                  <c:v>761</c:v>
                </c:pt>
                <c:pt idx="10">
                  <c:v>849</c:v>
                </c:pt>
                <c:pt idx="11">
                  <c:v>908</c:v>
                </c:pt>
                <c:pt idx="12">
                  <c:v>996</c:v>
                </c:pt>
                <c:pt idx="13">
                  <c:v>1069</c:v>
                </c:pt>
                <c:pt idx="14">
                  <c:v>1157</c:v>
                </c:pt>
                <c:pt idx="15">
                  <c:v>1230</c:v>
                </c:pt>
                <c:pt idx="16">
                  <c:v>1347</c:v>
                </c:pt>
                <c:pt idx="17">
                  <c:v>1406</c:v>
                </c:pt>
                <c:pt idx="18">
                  <c:v>1479</c:v>
                </c:pt>
                <c:pt idx="19">
                  <c:v>1552</c:v>
                </c:pt>
                <c:pt idx="20">
                  <c:v>1640</c:v>
                </c:pt>
                <c:pt idx="21">
                  <c:v>1713</c:v>
                </c:pt>
                <c:pt idx="22">
                  <c:v>1787</c:v>
                </c:pt>
                <c:pt idx="23">
                  <c:v>1875</c:v>
                </c:pt>
                <c:pt idx="24">
                  <c:v>1977</c:v>
                </c:pt>
                <c:pt idx="25">
                  <c:v>2036</c:v>
                </c:pt>
                <c:pt idx="26">
                  <c:v>2124</c:v>
                </c:pt>
                <c:pt idx="27">
                  <c:v>2211</c:v>
                </c:pt>
                <c:pt idx="28">
                  <c:v>2270</c:v>
                </c:pt>
                <c:pt idx="29">
                  <c:v>2358</c:v>
                </c:pt>
                <c:pt idx="30">
                  <c:v>2431</c:v>
                </c:pt>
                <c:pt idx="31">
                  <c:v>2519</c:v>
                </c:pt>
                <c:pt idx="32">
                  <c:v>2607</c:v>
                </c:pt>
                <c:pt idx="33">
                  <c:v>2695</c:v>
                </c:pt>
                <c:pt idx="34">
                  <c:v>2768</c:v>
                </c:pt>
                <c:pt idx="35">
                  <c:v>2841</c:v>
                </c:pt>
                <c:pt idx="36">
                  <c:v>2915</c:v>
                </c:pt>
                <c:pt idx="37">
                  <c:v>2988</c:v>
                </c:pt>
                <c:pt idx="38">
                  <c:v>3076</c:v>
                </c:pt>
                <c:pt idx="39">
                  <c:v>3164</c:v>
                </c:pt>
                <c:pt idx="40">
                  <c:v>3251</c:v>
                </c:pt>
                <c:pt idx="41">
                  <c:v>3325</c:v>
                </c:pt>
                <c:pt idx="42">
                  <c:v>3398</c:v>
                </c:pt>
                <c:pt idx="43">
                  <c:v>3486</c:v>
                </c:pt>
                <c:pt idx="44">
                  <c:v>3559</c:v>
                </c:pt>
                <c:pt idx="45">
                  <c:v>3632</c:v>
                </c:pt>
                <c:pt idx="46">
                  <c:v>3720</c:v>
                </c:pt>
                <c:pt idx="47">
                  <c:v>3793</c:v>
                </c:pt>
                <c:pt idx="48">
                  <c:v>3896</c:v>
                </c:pt>
                <c:pt idx="49">
                  <c:v>3969</c:v>
                </c:pt>
                <c:pt idx="50">
                  <c:v>4028</c:v>
                </c:pt>
                <c:pt idx="51">
                  <c:v>4116</c:v>
                </c:pt>
                <c:pt idx="52">
                  <c:v>4204</c:v>
                </c:pt>
                <c:pt idx="53">
                  <c:v>4291</c:v>
                </c:pt>
                <c:pt idx="54">
                  <c:v>4350</c:v>
                </c:pt>
                <c:pt idx="55">
                  <c:v>4423</c:v>
                </c:pt>
                <c:pt idx="56">
                  <c:v>4526</c:v>
                </c:pt>
                <c:pt idx="57">
                  <c:v>4628</c:v>
                </c:pt>
                <c:pt idx="58">
                  <c:v>4746</c:v>
                </c:pt>
                <c:pt idx="59">
                  <c:v>4833</c:v>
                </c:pt>
                <c:pt idx="60">
                  <c:v>4921</c:v>
                </c:pt>
                <c:pt idx="61">
                  <c:v>5009</c:v>
                </c:pt>
                <c:pt idx="62">
                  <c:v>5083</c:v>
                </c:pt>
                <c:pt idx="63">
                  <c:v>5156</c:v>
                </c:pt>
                <c:pt idx="64">
                  <c:v>5244</c:v>
                </c:pt>
                <c:pt idx="65">
                  <c:v>5332</c:v>
                </c:pt>
                <c:pt idx="66">
                  <c:v>5390</c:v>
                </c:pt>
                <c:pt idx="67">
                  <c:v>5463</c:v>
                </c:pt>
                <c:pt idx="68">
                  <c:v>5507</c:v>
                </c:pt>
                <c:pt idx="69">
                  <c:v>5595</c:v>
                </c:pt>
                <c:pt idx="70">
                  <c:v>5654</c:v>
                </c:pt>
                <c:pt idx="71">
                  <c:v>5712</c:v>
                </c:pt>
                <c:pt idx="72">
                  <c:v>5800</c:v>
                </c:pt>
                <c:pt idx="73">
                  <c:v>5874</c:v>
                </c:pt>
                <c:pt idx="74">
                  <c:v>5947</c:v>
                </c:pt>
                <c:pt idx="75">
                  <c:v>6020</c:v>
                </c:pt>
                <c:pt idx="76">
                  <c:v>6079</c:v>
                </c:pt>
                <c:pt idx="77">
                  <c:v>6152</c:v>
                </c:pt>
                <c:pt idx="78">
                  <c:v>6240</c:v>
                </c:pt>
                <c:pt idx="79">
                  <c:v>6298</c:v>
                </c:pt>
                <c:pt idx="80">
                  <c:v>6386</c:v>
                </c:pt>
                <c:pt idx="81">
                  <c:v>6459</c:v>
                </c:pt>
                <c:pt idx="82">
                  <c:v>6533</c:v>
                </c:pt>
                <c:pt idx="83">
                  <c:v>6621</c:v>
                </c:pt>
                <c:pt idx="84">
                  <c:v>6679</c:v>
                </c:pt>
                <c:pt idx="85">
                  <c:v>6752</c:v>
                </c:pt>
                <c:pt idx="86">
                  <c:v>6811</c:v>
                </c:pt>
                <c:pt idx="87">
                  <c:v>6914</c:v>
                </c:pt>
                <c:pt idx="88">
                  <c:v>7031</c:v>
                </c:pt>
                <c:pt idx="89">
                  <c:v>7089</c:v>
                </c:pt>
                <c:pt idx="90">
                  <c:v>7163</c:v>
                </c:pt>
                <c:pt idx="91">
                  <c:v>7250</c:v>
                </c:pt>
                <c:pt idx="92">
                  <c:v>7324</c:v>
                </c:pt>
                <c:pt idx="93">
                  <c:v>7397</c:v>
                </c:pt>
                <c:pt idx="94">
                  <c:v>7456</c:v>
                </c:pt>
                <c:pt idx="95">
                  <c:v>7573</c:v>
                </c:pt>
                <c:pt idx="96">
                  <c:v>7646</c:v>
                </c:pt>
                <c:pt idx="97">
                  <c:v>7705</c:v>
                </c:pt>
                <c:pt idx="98">
                  <c:v>7807</c:v>
                </c:pt>
                <c:pt idx="99">
                  <c:v>7836</c:v>
                </c:pt>
                <c:pt idx="100">
                  <c:v>7939</c:v>
                </c:pt>
                <c:pt idx="101">
                  <c:v>7998</c:v>
                </c:pt>
                <c:pt idx="102">
                  <c:v>8012</c:v>
                </c:pt>
              </c:numCache>
            </c:numRef>
          </c:xVal>
          <c:yVal>
            <c:numRef>
              <c:f>'Peak data'!$E$3:$E$1130</c:f>
              <c:numCache>
                <c:formatCode>General</c:formatCode>
                <c:ptCount val="1114"/>
                <c:pt idx="0">
                  <c:v>103.2</c:v>
                </c:pt>
                <c:pt idx="1">
                  <c:v>103.2</c:v>
                </c:pt>
                <c:pt idx="2">
                  <c:v>102</c:v>
                </c:pt>
                <c:pt idx="3">
                  <c:v>102</c:v>
                </c:pt>
                <c:pt idx="4">
                  <c:v>100.8</c:v>
                </c:pt>
                <c:pt idx="5">
                  <c:v>100.8</c:v>
                </c:pt>
                <c:pt idx="6">
                  <c:v>99.6</c:v>
                </c:pt>
                <c:pt idx="7">
                  <c:v>99.6</c:v>
                </c:pt>
                <c:pt idx="8">
                  <c:v>98.4</c:v>
                </c:pt>
                <c:pt idx="9">
                  <c:v>98.4</c:v>
                </c:pt>
                <c:pt idx="10">
                  <c:v>98.4</c:v>
                </c:pt>
                <c:pt idx="11">
                  <c:v>98.4</c:v>
                </c:pt>
                <c:pt idx="12">
                  <c:v>97.2</c:v>
                </c:pt>
                <c:pt idx="13">
                  <c:v>97.2</c:v>
                </c:pt>
                <c:pt idx="14">
                  <c:v>96</c:v>
                </c:pt>
                <c:pt idx="15">
                  <c:v>96</c:v>
                </c:pt>
                <c:pt idx="16">
                  <c:v>96</c:v>
                </c:pt>
                <c:pt idx="17">
                  <c:v>96</c:v>
                </c:pt>
                <c:pt idx="18">
                  <c:v>96</c:v>
                </c:pt>
                <c:pt idx="19">
                  <c:v>94.8</c:v>
                </c:pt>
                <c:pt idx="20">
                  <c:v>94.8</c:v>
                </c:pt>
                <c:pt idx="21">
                  <c:v>94.8</c:v>
                </c:pt>
                <c:pt idx="22">
                  <c:v>94.8</c:v>
                </c:pt>
                <c:pt idx="23">
                  <c:v>94.8</c:v>
                </c:pt>
                <c:pt idx="24">
                  <c:v>94.8</c:v>
                </c:pt>
                <c:pt idx="25">
                  <c:v>94.8</c:v>
                </c:pt>
                <c:pt idx="26">
                  <c:v>93.6</c:v>
                </c:pt>
                <c:pt idx="27">
                  <c:v>93.6</c:v>
                </c:pt>
                <c:pt idx="28">
                  <c:v>93.6</c:v>
                </c:pt>
                <c:pt idx="29">
                  <c:v>93.6</c:v>
                </c:pt>
                <c:pt idx="30">
                  <c:v>93.6</c:v>
                </c:pt>
                <c:pt idx="31">
                  <c:v>93.6</c:v>
                </c:pt>
                <c:pt idx="32">
                  <c:v>93.6</c:v>
                </c:pt>
                <c:pt idx="33">
                  <c:v>93.6</c:v>
                </c:pt>
                <c:pt idx="34">
                  <c:v>92.4</c:v>
                </c:pt>
                <c:pt idx="35">
                  <c:v>92.4</c:v>
                </c:pt>
                <c:pt idx="36">
                  <c:v>92.4</c:v>
                </c:pt>
                <c:pt idx="37">
                  <c:v>92.4</c:v>
                </c:pt>
                <c:pt idx="38">
                  <c:v>92.4</c:v>
                </c:pt>
                <c:pt idx="39">
                  <c:v>92.4</c:v>
                </c:pt>
                <c:pt idx="40">
                  <c:v>92.4</c:v>
                </c:pt>
                <c:pt idx="41">
                  <c:v>91.4</c:v>
                </c:pt>
                <c:pt idx="42">
                  <c:v>91.4</c:v>
                </c:pt>
                <c:pt idx="43">
                  <c:v>91.4</c:v>
                </c:pt>
                <c:pt idx="44">
                  <c:v>91.4</c:v>
                </c:pt>
                <c:pt idx="45">
                  <c:v>91.4</c:v>
                </c:pt>
                <c:pt idx="46">
                  <c:v>91.4</c:v>
                </c:pt>
                <c:pt idx="47">
                  <c:v>91.4</c:v>
                </c:pt>
                <c:pt idx="48">
                  <c:v>91.4</c:v>
                </c:pt>
                <c:pt idx="49">
                  <c:v>91.4</c:v>
                </c:pt>
                <c:pt idx="50">
                  <c:v>91.4</c:v>
                </c:pt>
                <c:pt idx="51">
                  <c:v>91.4</c:v>
                </c:pt>
                <c:pt idx="52">
                  <c:v>91.4</c:v>
                </c:pt>
                <c:pt idx="53">
                  <c:v>91.4</c:v>
                </c:pt>
                <c:pt idx="54">
                  <c:v>90.2</c:v>
                </c:pt>
                <c:pt idx="55">
                  <c:v>90.2</c:v>
                </c:pt>
                <c:pt idx="56">
                  <c:v>90.2</c:v>
                </c:pt>
                <c:pt idx="57">
                  <c:v>90.2</c:v>
                </c:pt>
                <c:pt idx="58">
                  <c:v>90.2</c:v>
                </c:pt>
                <c:pt idx="59">
                  <c:v>90.2</c:v>
                </c:pt>
                <c:pt idx="60">
                  <c:v>91.4</c:v>
                </c:pt>
                <c:pt idx="61">
                  <c:v>90.2</c:v>
                </c:pt>
                <c:pt idx="62">
                  <c:v>90.2</c:v>
                </c:pt>
                <c:pt idx="63">
                  <c:v>89</c:v>
                </c:pt>
                <c:pt idx="64">
                  <c:v>87.8</c:v>
                </c:pt>
                <c:pt idx="65">
                  <c:v>86.6</c:v>
                </c:pt>
                <c:pt idx="66">
                  <c:v>84.2</c:v>
                </c:pt>
                <c:pt idx="67">
                  <c:v>83</c:v>
                </c:pt>
                <c:pt idx="68">
                  <c:v>80.599999999999994</c:v>
                </c:pt>
                <c:pt idx="69">
                  <c:v>79.400000000000006</c:v>
                </c:pt>
                <c:pt idx="70">
                  <c:v>78.2</c:v>
                </c:pt>
                <c:pt idx="71">
                  <c:v>77</c:v>
                </c:pt>
                <c:pt idx="72">
                  <c:v>74.8</c:v>
                </c:pt>
                <c:pt idx="73">
                  <c:v>73.599999999999994</c:v>
                </c:pt>
                <c:pt idx="74">
                  <c:v>71.2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66.400000000000006</c:v>
                </c:pt>
                <c:pt idx="78">
                  <c:v>65.2</c:v>
                </c:pt>
                <c:pt idx="79">
                  <c:v>64</c:v>
                </c:pt>
                <c:pt idx="80">
                  <c:v>61.6</c:v>
                </c:pt>
                <c:pt idx="81">
                  <c:v>60.6</c:v>
                </c:pt>
                <c:pt idx="82">
                  <c:v>59.4</c:v>
                </c:pt>
                <c:pt idx="83">
                  <c:v>57</c:v>
                </c:pt>
                <c:pt idx="84">
                  <c:v>55.8</c:v>
                </c:pt>
                <c:pt idx="85">
                  <c:v>54.6</c:v>
                </c:pt>
                <c:pt idx="86">
                  <c:v>53.4</c:v>
                </c:pt>
                <c:pt idx="87">
                  <c:v>52.2</c:v>
                </c:pt>
                <c:pt idx="88">
                  <c:v>51</c:v>
                </c:pt>
                <c:pt idx="89">
                  <c:v>49.8</c:v>
                </c:pt>
                <c:pt idx="90">
                  <c:v>48.6</c:v>
                </c:pt>
                <c:pt idx="91">
                  <c:v>47.4</c:v>
                </c:pt>
                <c:pt idx="92">
                  <c:v>46.4</c:v>
                </c:pt>
                <c:pt idx="93">
                  <c:v>45.2</c:v>
                </c:pt>
                <c:pt idx="94">
                  <c:v>44</c:v>
                </c:pt>
                <c:pt idx="95">
                  <c:v>42.8</c:v>
                </c:pt>
                <c:pt idx="96">
                  <c:v>41.6</c:v>
                </c:pt>
                <c:pt idx="97">
                  <c:v>41.6</c:v>
                </c:pt>
                <c:pt idx="98">
                  <c:v>40.4</c:v>
                </c:pt>
                <c:pt idx="99">
                  <c:v>39.200000000000003</c:v>
                </c:pt>
                <c:pt idx="100">
                  <c:v>38</c:v>
                </c:pt>
                <c:pt idx="101">
                  <c:v>38</c:v>
                </c:pt>
                <c:pt idx="102">
                  <c:v>34.4</c:v>
                </c:pt>
              </c:numCache>
            </c:numRef>
          </c:yVal>
          <c:smooth val="1"/>
        </c:ser>
        <c:axId val="89027712"/>
        <c:axId val="89029632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data'!$D$3:$D$1130</c:f>
              <c:numCache>
                <c:formatCode>General</c:formatCode>
                <c:ptCount val="1114"/>
                <c:pt idx="0">
                  <c:v>117</c:v>
                </c:pt>
                <c:pt idx="1">
                  <c:v>131</c:v>
                </c:pt>
                <c:pt idx="2">
                  <c:v>190</c:v>
                </c:pt>
                <c:pt idx="3">
                  <c:v>278</c:v>
                </c:pt>
                <c:pt idx="4">
                  <c:v>366</c:v>
                </c:pt>
                <c:pt idx="5">
                  <c:v>454</c:v>
                </c:pt>
                <c:pt idx="6">
                  <c:v>527</c:v>
                </c:pt>
                <c:pt idx="7">
                  <c:v>600</c:v>
                </c:pt>
                <c:pt idx="8">
                  <c:v>703</c:v>
                </c:pt>
                <c:pt idx="9">
                  <c:v>761</c:v>
                </c:pt>
                <c:pt idx="10">
                  <c:v>849</c:v>
                </c:pt>
                <c:pt idx="11">
                  <c:v>908</c:v>
                </c:pt>
                <c:pt idx="12">
                  <c:v>996</c:v>
                </c:pt>
                <c:pt idx="13">
                  <c:v>1069</c:v>
                </c:pt>
                <c:pt idx="14">
                  <c:v>1157</c:v>
                </c:pt>
                <c:pt idx="15">
                  <c:v>1230</c:v>
                </c:pt>
                <c:pt idx="16">
                  <c:v>1347</c:v>
                </c:pt>
                <c:pt idx="17">
                  <c:v>1406</c:v>
                </c:pt>
                <c:pt idx="18">
                  <c:v>1479</c:v>
                </c:pt>
                <c:pt idx="19">
                  <c:v>1552</c:v>
                </c:pt>
                <c:pt idx="20">
                  <c:v>1640</c:v>
                </c:pt>
                <c:pt idx="21">
                  <c:v>1713</c:v>
                </c:pt>
                <c:pt idx="22">
                  <c:v>1787</c:v>
                </c:pt>
                <c:pt idx="23">
                  <c:v>1875</c:v>
                </c:pt>
                <c:pt idx="24">
                  <c:v>1977</c:v>
                </c:pt>
                <c:pt idx="25">
                  <c:v>2036</c:v>
                </c:pt>
                <c:pt idx="26">
                  <c:v>2124</c:v>
                </c:pt>
                <c:pt idx="27">
                  <c:v>2211</c:v>
                </c:pt>
                <c:pt idx="28">
                  <c:v>2270</c:v>
                </c:pt>
                <c:pt idx="29">
                  <c:v>2358</c:v>
                </c:pt>
                <c:pt idx="30">
                  <c:v>2431</c:v>
                </c:pt>
                <c:pt idx="31">
                  <c:v>2519</c:v>
                </c:pt>
                <c:pt idx="32">
                  <c:v>2607</c:v>
                </c:pt>
                <c:pt idx="33">
                  <c:v>2695</c:v>
                </c:pt>
                <c:pt idx="34">
                  <c:v>2768</c:v>
                </c:pt>
                <c:pt idx="35">
                  <c:v>2841</c:v>
                </c:pt>
                <c:pt idx="36">
                  <c:v>2915</c:v>
                </c:pt>
                <c:pt idx="37">
                  <c:v>2988</c:v>
                </c:pt>
                <c:pt idx="38">
                  <c:v>3076</c:v>
                </c:pt>
                <c:pt idx="39">
                  <c:v>3164</c:v>
                </c:pt>
                <c:pt idx="40">
                  <c:v>3251</c:v>
                </c:pt>
                <c:pt idx="41">
                  <c:v>3325</c:v>
                </c:pt>
                <c:pt idx="42">
                  <c:v>3398</c:v>
                </c:pt>
                <c:pt idx="43">
                  <c:v>3486</c:v>
                </c:pt>
                <c:pt idx="44">
                  <c:v>3559</c:v>
                </c:pt>
                <c:pt idx="45">
                  <c:v>3632</c:v>
                </c:pt>
                <c:pt idx="46">
                  <c:v>3720</c:v>
                </c:pt>
                <c:pt idx="47">
                  <c:v>3793</c:v>
                </c:pt>
                <c:pt idx="48">
                  <c:v>3896</c:v>
                </c:pt>
                <c:pt idx="49">
                  <c:v>3969</c:v>
                </c:pt>
                <c:pt idx="50">
                  <c:v>4028</c:v>
                </c:pt>
                <c:pt idx="51">
                  <c:v>4116</c:v>
                </c:pt>
                <c:pt idx="52">
                  <c:v>4204</c:v>
                </c:pt>
                <c:pt idx="53">
                  <c:v>4291</c:v>
                </c:pt>
                <c:pt idx="54">
                  <c:v>4350</c:v>
                </c:pt>
                <c:pt idx="55">
                  <c:v>4423</c:v>
                </c:pt>
                <c:pt idx="56">
                  <c:v>4526</c:v>
                </c:pt>
                <c:pt idx="57">
                  <c:v>4628</c:v>
                </c:pt>
                <c:pt idx="58">
                  <c:v>4746</c:v>
                </c:pt>
                <c:pt idx="59">
                  <c:v>4833</c:v>
                </c:pt>
                <c:pt idx="60">
                  <c:v>4921</c:v>
                </c:pt>
                <c:pt idx="61">
                  <c:v>5009</c:v>
                </c:pt>
                <c:pt idx="62">
                  <c:v>5083</c:v>
                </c:pt>
                <c:pt idx="63">
                  <c:v>5156</c:v>
                </c:pt>
                <c:pt idx="64">
                  <c:v>5244</c:v>
                </c:pt>
                <c:pt idx="65">
                  <c:v>5332</c:v>
                </c:pt>
                <c:pt idx="66">
                  <c:v>5390</c:v>
                </c:pt>
                <c:pt idx="67">
                  <c:v>5463</c:v>
                </c:pt>
                <c:pt idx="68">
                  <c:v>5507</c:v>
                </c:pt>
                <c:pt idx="69">
                  <c:v>5595</c:v>
                </c:pt>
                <c:pt idx="70">
                  <c:v>5654</c:v>
                </c:pt>
                <c:pt idx="71">
                  <c:v>5712</c:v>
                </c:pt>
                <c:pt idx="72">
                  <c:v>5800</c:v>
                </c:pt>
                <c:pt idx="73">
                  <c:v>5874</c:v>
                </c:pt>
                <c:pt idx="74">
                  <c:v>5947</c:v>
                </c:pt>
                <c:pt idx="75">
                  <c:v>6020</c:v>
                </c:pt>
                <c:pt idx="76">
                  <c:v>6079</c:v>
                </c:pt>
                <c:pt idx="77">
                  <c:v>6152</c:v>
                </c:pt>
                <c:pt idx="78">
                  <c:v>6240</c:v>
                </c:pt>
                <c:pt idx="79">
                  <c:v>6298</c:v>
                </c:pt>
                <c:pt idx="80">
                  <c:v>6386</c:v>
                </c:pt>
                <c:pt idx="81">
                  <c:v>6459</c:v>
                </c:pt>
                <c:pt idx="82">
                  <c:v>6533</c:v>
                </c:pt>
                <c:pt idx="83">
                  <c:v>6621</c:v>
                </c:pt>
                <c:pt idx="84">
                  <c:v>6679</c:v>
                </c:pt>
                <c:pt idx="85">
                  <c:v>6752</c:v>
                </c:pt>
                <c:pt idx="86">
                  <c:v>6811</c:v>
                </c:pt>
                <c:pt idx="87">
                  <c:v>6914</c:v>
                </c:pt>
                <c:pt idx="88">
                  <c:v>7031</c:v>
                </c:pt>
                <c:pt idx="89">
                  <c:v>7089</c:v>
                </c:pt>
                <c:pt idx="90">
                  <c:v>7163</c:v>
                </c:pt>
                <c:pt idx="91">
                  <c:v>7250</c:v>
                </c:pt>
                <c:pt idx="92">
                  <c:v>7324</c:v>
                </c:pt>
                <c:pt idx="93">
                  <c:v>7397</c:v>
                </c:pt>
                <c:pt idx="94">
                  <c:v>7456</c:v>
                </c:pt>
                <c:pt idx="95">
                  <c:v>7573</c:v>
                </c:pt>
                <c:pt idx="96">
                  <c:v>7646</c:v>
                </c:pt>
                <c:pt idx="97">
                  <c:v>7705</c:v>
                </c:pt>
                <c:pt idx="98">
                  <c:v>7807</c:v>
                </c:pt>
                <c:pt idx="99">
                  <c:v>7836</c:v>
                </c:pt>
                <c:pt idx="100">
                  <c:v>7939</c:v>
                </c:pt>
                <c:pt idx="101">
                  <c:v>7998</c:v>
                </c:pt>
                <c:pt idx="102">
                  <c:v>8012</c:v>
                </c:pt>
              </c:numCache>
            </c:numRef>
          </c:xVal>
          <c:yVal>
            <c:numRef>
              <c:f>'Peak data'!$F$3:$F$1130</c:f>
              <c:numCache>
                <c:formatCode>0.00</c:formatCode>
                <c:ptCount val="1114"/>
                <c:pt idx="0">
                  <c:v>1.2700536446828652</c:v>
                </c:pt>
                <c:pt idx="1">
                  <c:v>1.4220258756705586</c:v>
                </c:pt>
                <c:pt idx="2">
                  <c:v>2.038497948879773</c:v>
                </c:pt>
                <c:pt idx="3">
                  <c:v>2.982644367308299</c:v>
                </c:pt>
                <c:pt idx="4">
                  <c:v>3.8805932470810975</c:v>
                </c:pt>
                <c:pt idx="5">
                  <c:v>4.8136320605869356</c:v>
                </c:pt>
                <c:pt idx="6">
                  <c:v>5.5211107604922685</c:v>
                </c:pt>
                <c:pt idx="7">
                  <c:v>6.2858946039760175</c:v>
                </c:pt>
                <c:pt idx="8">
                  <c:v>7.2762385610602713</c:v>
                </c:pt>
                <c:pt idx="9">
                  <c:v>7.8765541180183032</c:v>
                </c:pt>
                <c:pt idx="10">
                  <c:v>8.7873777216787641</c:v>
                </c:pt>
                <c:pt idx="11">
                  <c:v>9.3980435468602099</c:v>
                </c:pt>
                <c:pt idx="12">
                  <c:v>10.183149258441148</c:v>
                </c:pt>
                <c:pt idx="13">
                  <c:v>10.929504575575892</c:v>
                </c:pt>
                <c:pt idx="14">
                  <c:v>11.683180814136952</c:v>
                </c:pt>
                <c:pt idx="15">
                  <c:v>12.420321868097192</c:v>
                </c:pt>
                <c:pt idx="16">
                  <c:v>13.601767118964974</c:v>
                </c:pt>
                <c:pt idx="17">
                  <c:v>14.197538655727358</c:v>
                </c:pt>
                <c:pt idx="18">
                  <c:v>14.934679709687599</c:v>
                </c:pt>
                <c:pt idx="19">
                  <c:v>15.47592300410224</c:v>
                </c:pt>
                <c:pt idx="20">
                  <c:v>16.353423792994636</c:v>
                </c:pt>
                <c:pt idx="21">
                  <c:v>17.08135058378037</c:v>
                </c:pt>
                <c:pt idx="22">
                  <c:v>17.819248974439887</c:v>
                </c:pt>
                <c:pt idx="23">
                  <c:v>18.696749763332281</c:v>
                </c:pt>
                <c:pt idx="24">
                  <c:v>19.713852950457557</c:v>
                </c:pt>
                <c:pt idx="25">
                  <c:v>20.302177343010413</c:v>
                </c:pt>
                <c:pt idx="26">
                  <c:v>20.911580940359734</c:v>
                </c:pt>
                <c:pt idx="27">
                  <c:v>21.768128747238872</c:v>
                </c:pt>
                <c:pt idx="28">
                  <c:v>22.349005995582203</c:v>
                </c:pt>
                <c:pt idx="29">
                  <c:v>23.215399179551909</c:v>
                </c:pt>
                <c:pt idx="30">
                  <c:v>23.93411170716314</c:v>
                </c:pt>
                <c:pt idx="31">
                  <c:v>24.800504891132849</c:v>
                </c:pt>
                <c:pt idx="32">
                  <c:v>25.666898075102555</c:v>
                </c:pt>
                <c:pt idx="33">
                  <c:v>26.533291259072261</c:v>
                </c:pt>
                <c:pt idx="34">
                  <c:v>26.902619122751659</c:v>
                </c:pt>
                <c:pt idx="35">
                  <c:v>27.612117387188391</c:v>
                </c:pt>
                <c:pt idx="36">
                  <c:v>28.331334805932471</c:v>
                </c:pt>
                <c:pt idx="37">
                  <c:v>29.040833070369203</c:v>
                </c:pt>
                <c:pt idx="38">
                  <c:v>29.896118649416223</c:v>
                </c:pt>
                <c:pt idx="39">
                  <c:v>30.75140422846324</c:v>
                </c:pt>
                <c:pt idx="40">
                  <c:v>31.596970653202906</c:v>
                </c:pt>
                <c:pt idx="41">
                  <c:v>31.966445776796046</c:v>
                </c:pt>
                <c:pt idx="42">
                  <c:v>32.668265488587359</c:v>
                </c:pt>
                <c:pt idx="43">
                  <c:v>33.514294730198806</c:v>
                </c:pt>
                <c:pt idx="44">
                  <c:v>34.216114441990115</c:v>
                </c:pt>
                <c:pt idx="45">
                  <c:v>34.917934153781431</c:v>
                </c:pt>
                <c:pt idx="46">
                  <c:v>35.763963395392871</c:v>
                </c:pt>
                <c:pt idx="47">
                  <c:v>36.46578310718418</c:v>
                </c:pt>
                <c:pt idx="48">
                  <c:v>37.456021878615758</c:v>
                </c:pt>
                <c:pt idx="49">
                  <c:v>38.157841590407074</c:v>
                </c:pt>
                <c:pt idx="50">
                  <c:v>38.725065741032921</c:v>
                </c:pt>
                <c:pt idx="51">
                  <c:v>39.571094982644368</c:v>
                </c:pt>
                <c:pt idx="52">
                  <c:v>40.417124224255815</c:v>
                </c:pt>
                <c:pt idx="53">
                  <c:v>41.253539497212586</c:v>
                </c:pt>
                <c:pt idx="54">
                  <c:v>41.271694540864623</c:v>
                </c:pt>
                <c:pt idx="55">
                  <c:v>41.964299989481439</c:v>
                </c:pt>
                <c:pt idx="56">
                  <c:v>42.941537814242139</c:v>
                </c:pt>
                <c:pt idx="57">
                  <c:v>43.909287893131378</c:v>
                </c:pt>
                <c:pt idx="58">
                  <c:v>45.028841905964029</c:v>
                </c:pt>
                <c:pt idx="59">
                  <c:v>45.854275796781323</c:v>
                </c:pt>
                <c:pt idx="60">
                  <c:v>47.310339749658148</c:v>
                </c:pt>
                <c:pt idx="61">
                  <c:v>47.524119070158832</c:v>
                </c:pt>
                <c:pt idx="62">
                  <c:v>48.226212264647103</c:v>
                </c:pt>
                <c:pt idx="63">
                  <c:v>48.268013043020929</c:v>
                </c:pt>
                <c:pt idx="64">
                  <c:v>48.429914799621336</c:v>
                </c:pt>
                <c:pt idx="65">
                  <c:v>48.569601346376352</c:v>
                </c:pt>
                <c:pt idx="66">
                  <c:v>47.737246239612915</c:v>
                </c:pt>
                <c:pt idx="67">
                  <c:v>47.694225307668034</c:v>
                </c:pt>
                <c:pt idx="68">
                  <c:v>46.688145576943299</c:v>
                </c:pt>
                <c:pt idx="69">
                  <c:v>46.727989902177349</c:v>
                </c:pt>
                <c:pt idx="70">
                  <c:v>46.507078994425157</c:v>
                </c:pt>
                <c:pt idx="71">
                  <c:v>46.263174502997792</c:v>
                </c:pt>
                <c:pt idx="72">
                  <c:v>45.633743557378772</c:v>
                </c:pt>
                <c:pt idx="73">
                  <c:v>45.474534553486897</c:v>
                </c:pt>
                <c:pt idx="74">
                  <c:v>44.538382244661832</c:v>
                </c:pt>
                <c:pt idx="75">
                  <c:v>43.565372883138743</c:v>
                </c:pt>
                <c:pt idx="76">
                  <c:v>43.225034185337115</c:v>
                </c:pt>
                <c:pt idx="77">
                  <c:v>42.967581781844963</c:v>
                </c:pt>
                <c:pt idx="78">
                  <c:v>42.79457242032187</c:v>
                </c:pt>
                <c:pt idx="79">
                  <c:v>42.397391395813614</c:v>
                </c:pt>
                <c:pt idx="80">
                  <c:v>41.377679604501949</c:v>
                </c:pt>
                <c:pt idx="81">
                  <c:v>41.17128431681919</c:v>
                </c:pt>
                <c:pt idx="82">
                  <c:v>40.818365414957398</c:v>
                </c:pt>
                <c:pt idx="83">
                  <c:v>39.696749763332285</c:v>
                </c:pt>
                <c:pt idx="84">
                  <c:v>39.201451562006937</c:v>
                </c:pt>
                <c:pt idx="85">
                  <c:v>38.777658567371411</c:v>
                </c:pt>
                <c:pt idx="86">
                  <c:v>38.256800252445565</c:v>
                </c:pt>
                <c:pt idx="87">
                  <c:v>37.962638056169141</c:v>
                </c:pt>
                <c:pt idx="88">
                  <c:v>37.717576522562325</c:v>
                </c:pt>
                <c:pt idx="89">
                  <c:v>37.133922372988323</c:v>
                </c:pt>
                <c:pt idx="90">
                  <c:v>36.617418744083302</c:v>
                </c:pt>
                <c:pt idx="91">
                  <c:v>36.14704954244241</c:v>
                </c:pt>
                <c:pt idx="92">
                  <c:v>35.745619017566</c:v>
                </c:pt>
                <c:pt idx="93">
                  <c:v>35.168233932891553</c:v>
                </c:pt>
                <c:pt idx="94">
                  <c:v>34.50762595981908</c:v>
                </c:pt>
                <c:pt idx="95">
                  <c:v>34.093236562532866</c:v>
                </c:pt>
                <c:pt idx="96">
                  <c:v>33.456779215315038</c:v>
                </c:pt>
                <c:pt idx="97">
                  <c:v>33.714946881245396</c:v>
                </c:pt>
                <c:pt idx="98">
                  <c:v>33.175849374145365</c:v>
                </c:pt>
                <c:pt idx="99">
                  <c:v>32.310003155569582</c:v>
                </c:pt>
                <c:pt idx="100">
                  <c:v>31.732618070895128</c:v>
                </c:pt>
                <c:pt idx="101">
                  <c:v>31.968444304196908</c:v>
                </c:pt>
                <c:pt idx="102">
                  <c:v>28.990512254128536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</c:numCache>
            </c:numRef>
          </c:yVal>
          <c:smooth val="1"/>
        </c:ser>
        <c:axId val="89027712"/>
        <c:axId val="8902963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data'!$D$3:$D$1130</c:f>
              <c:numCache>
                <c:formatCode>General</c:formatCode>
                <c:ptCount val="1114"/>
                <c:pt idx="0">
                  <c:v>117</c:v>
                </c:pt>
                <c:pt idx="1">
                  <c:v>131</c:v>
                </c:pt>
                <c:pt idx="2">
                  <c:v>190</c:v>
                </c:pt>
                <c:pt idx="3">
                  <c:v>278</c:v>
                </c:pt>
                <c:pt idx="4">
                  <c:v>366</c:v>
                </c:pt>
                <c:pt idx="5">
                  <c:v>454</c:v>
                </c:pt>
                <c:pt idx="6">
                  <c:v>527</c:v>
                </c:pt>
                <c:pt idx="7">
                  <c:v>600</c:v>
                </c:pt>
                <c:pt idx="8">
                  <c:v>703</c:v>
                </c:pt>
                <c:pt idx="9">
                  <c:v>761</c:v>
                </c:pt>
                <c:pt idx="10">
                  <c:v>849</c:v>
                </c:pt>
                <c:pt idx="11">
                  <c:v>908</c:v>
                </c:pt>
                <c:pt idx="12">
                  <c:v>996</c:v>
                </c:pt>
                <c:pt idx="13">
                  <c:v>1069</c:v>
                </c:pt>
                <c:pt idx="14">
                  <c:v>1157</c:v>
                </c:pt>
                <c:pt idx="15">
                  <c:v>1230</c:v>
                </c:pt>
                <c:pt idx="16">
                  <c:v>1347</c:v>
                </c:pt>
                <c:pt idx="17">
                  <c:v>1406</c:v>
                </c:pt>
                <c:pt idx="18">
                  <c:v>1479</c:v>
                </c:pt>
                <c:pt idx="19">
                  <c:v>1552</c:v>
                </c:pt>
                <c:pt idx="20">
                  <c:v>1640</c:v>
                </c:pt>
                <c:pt idx="21">
                  <c:v>1713</c:v>
                </c:pt>
                <c:pt idx="22">
                  <c:v>1787</c:v>
                </c:pt>
                <c:pt idx="23">
                  <c:v>1875</c:v>
                </c:pt>
                <c:pt idx="24">
                  <c:v>1977</c:v>
                </c:pt>
                <c:pt idx="25">
                  <c:v>2036</c:v>
                </c:pt>
                <c:pt idx="26">
                  <c:v>2124</c:v>
                </c:pt>
                <c:pt idx="27">
                  <c:v>2211</c:v>
                </c:pt>
                <c:pt idx="28">
                  <c:v>2270</c:v>
                </c:pt>
                <c:pt idx="29">
                  <c:v>2358</c:v>
                </c:pt>
                <c:pt idx="30">
                  <c:v>2431</c:v>
                </c:pt>
                <c:pt idx="31">
                  <c:v>2519</c:v>
                </c:pt>
                <c:pt idx="32">
                  <c:v>2607</c:v>
                </c:pt>
                <c:pt idx="33">
                  <c:v>2695</c:v>
                </c:pt>
                <c:pt idx="34">
                  <c:v>2768</c:v>
                </c:pt>
                <c:pt idx="35">
                  <c:v>2841</c:v>
                </c:pt>
                <c:pt idx="36">
                  <c:v>2915</c:v>
                </c:pt>
                <c:pt idx="37">
                  <c:v>2988</c:v>
                </c:pt>
                <c:pt idx="38">
                  <c:v>3076</c:v>
                </c:pt>
                <c:pt idx="39">
                  <c:v>3164</c:v>
                </c:pt>
                <c:pt idx="40">
                  <c:v>3251</c:v>
                </c:pt>
                <c:pt idx="41">
                  <c:v>3325</c:v>
                </c:pt>
                <c:pt idx="42">
                  <c:v>3398</c:v>
                </c:pt>
                <c:pt idx="43">
                  <c:v>3486</c:v>
                </c:pt>
                <c:pt idx="44">
                  <c:v>3559</c:v>
                </c:pt>
                <c:pt idx="45">
                  <c:v>3632</c:v>
                </c:pt>
                <c:pt idx="46">
                  <c:v>3720</c:v>
                </c:pt>
                <c:pt idx="47">
                  <c:v>3793</c:v>
                </c:pt>
                <c:pt idx="48">
                  <c:v>3896</c:v>
                </c:pt>
                <c:pt idx="49">
                  <c:v>3969</c:v>
                </c:pt>
                <c:pt idx="50">
                  <c:v>4028</c:v>
                </c:pt>
                <c:pt idx="51">
                  <c:v>4116</c:v>
                </c:pt>
                <c:pt idx="52">
                  <c:v>4204</c:v>
                </c:pt>
                <c:pt idx="53">
                  <c:v>4291</c:v>
                </c:pt>
                <c:pt idx="54">
                  <c:v>4350</c:v>
                </c:pt>
                <c:pt idx="55">
                  <c:v>4423</c:v>
                </c:pt>
                <c:pt idx="56">
                  <c:v>4526</c:v>
                </c:pt>
                <c:pt idx="57">
                  <c:v>4628</c:v>
                </c:pt>
                <c:pt idx="58">
                  <c:v>4746</c:v>
                </c:pt>
                <c:pt idx="59">
                  <c:v>4833</c:v>
                </c:pt>
                <c:pt idx="60">
                  <c:v>4921</c:v>
                </c:pt>
                <c:pt idx="61">
                  <c:v>5009</c:v>
                </c:pt>
                <c:pt idx="62">
                  <c:v>5083</c:v>
                </c:pt>
                <c:pt idx="63">
                  <c:v>5156</c:v>
                </c:pt>
                <c:pt idx="64">
                  <c:v>5244</c:v>
                </c:pt>
                <c:pt idx="65">
                  <c:v>5332</c:v>
                </c:pt>
                <c:pt idx="66">
                  <c:v>5390</c:v>
                </c:pt>
                <c:pt idx="67">
                  <c:v>5463</c:v>
                </c:pt>
                <c:pt idx="68">
                  <c:v>5507</c:v>
                </c:pt>
                <c:pt idx="69">
                  <c:v>5595</c:v>
                </c:pt>
                <c:pt idx="70">
                  <c:v>5654</c:v>
                </c:pt>
                <c:pt idx="71">
                  <c:v>5712</c:v>
                </c:pt>
                <c:pt idx="72">
                  <c:v>5800</c:v>
                </c:pt>
                <c:pt idx="73">
                  <c:v>5874</c:v>
                </c:pt>
                <c:pt idx="74">
                  <c:v>5947</c:v>
                </c:pt>
                <c:pt idx="75">
                  <c:v>6020</c:v>
                </c:pt>
                <c:pt idx="76">
                  <c:v>6079</c:v>
                </c:pt>
                <c:pt idx="77">
                  <c:v>6152</c:v>
                </c:pt>
                <c:pt idx="78">
                  <c:v>6240</c:v>
                </c:pt>
                <c:pt idx="79">
                  <c:v>6298</c:v>
                </c:pt>
                <c:pt idx="80">
                  <c:v>6386</c:v>
                </c:pt>
                <c:pt idx="81">
                  <c:v>6459</c:v>
                </c:pt>
                <c:pt idx="82">
                  <c:v>6533</c:v>
                </c:pt>
                <c:pt idx="83">
                  <c:v>6621</c:v>
                </c:pt>
                <c:pt idx="84">
                  <c:v>6679</c:v>
                </c:pt>
                <c:pt idx="85">
                  <c:v>6752</c:v>
                </c:pt>
                <c:pt idx="86">
                  <c:v>6811</c:v>
                </c:pt>
                <c:pt idx="87">
                  <c:v>6914</c:v>
                </c:pt>
                <c:pt idx="88">
                  <c:v>7031</c:v>
                </c:pt>
                <c:pt idx="89">
                  <c:v>7089</c:v>
                </c:pt>
                <c:pt idx="90">
                  <c:v>7163</c:v>
                </c:pt>
                <c:pt idx="91">
                  <c:v>7250</c:v>
                </c:pt>
                <c:pt idx="92">
                  <c:v>7324</c:v>
                </c:pt>
                <c:pt idx="93">
                  <c:v>7397</c:v>
                </c:pt>
                <c:pt idx="94">
                  <c:v>7456</c:v>
                </c:pt>
                <c:pt idx="95">
                  <c:v>7573</c:v>
                </c:pt>
                <c:pt idx="96">
                  <c:v>7646</c:v>
                </c:pt>
                <c:pt idx="97">
                  <c:v>7705</c:v>
                </c:pt>
                <c:pt idx="98">
                  <c:v>7807</c:v>
                </c:pt>
                <c:pt idx="99">
                  <c:v>7836</c:v>
                </c:pt>
                <c:pt idx="100">
                  <c:v>7939</c:v>
                </c:pt>
                <c:pt idx="101">
                  <c:v>7998</c:v>
                </c:pt>
                <c:pt idx="102">
                  <c:v>8012</c:v>
                </c:pt>
              </c:numCache>
            </c:numRef>
          </c:xVal>
          <c:yVal>
            <c:numRef>
              <c:f>'Peak data'!$B$3:$B$249</c:f>
              <c:numCache>
                <c:formatCode>General</c:formatCode>
                <c:ptCount val="233"/>
                <c:pt idx="0">
                  <c:v>70.8</c:v>
                </c:pt>
                <c:pt idx="1">
                  <c:v>69.400000000000006</c:v>
                </c:pt>
                <c:pt idx="2">
                  <c:v>68.599999999999994</c:v>
                </c:pt>
                <c:pt idx="3">
                  <c:v>69.8</c:v>
                </c:pt>
                <c:pt idx="4">
                  <c:v>73.8</c:v>
                </c:pt>
                <c:pt idx="5">
                  <c:v>79.900000000000006</c:v>
                </c:pt>
                <c:pt idx="6">
                  <c:v>86.4</c:v>
                </c:pt>
                <c:pt idx="7">
                  <c:v>93</c:v>
                </c:pt>
                <c:pt idx="8">
                  <c:v>99</c:v>
                </c:pt>
                <c:pt idx="9">
                  <c:v>104.6</c:v>
                </c:pt>
                <c:pt idx="10">
                  <c:v>110.2</c:v>
                </c:pt>
                <c:pt idx="11">
                  <c:v>115.9</c:v>
                </c:pt>
                <c:pt idx="12">
                  <c:v>121.5</c:v>
                </c:pt>
                <c:pt idx="13">
                  <c:v>127.6</c:v>
                </c:pt>
                <c:pt idx="14">
                  <c:v>133.80000000000001</c:v>
                </c:pt>
                <c:pt idx="15">
                  <c:v>140.1</c:v>
                </c:pt>
                <c:pt idx="16">
                  <c:v>146.4</c:v>
                </c:pt>
                <c:pt idx="17">
                  <c:v>152.1</c:v>
                </c:pt>
                <c:pt idx="18">
                  <c:v>157.9</c:v>
                </c:pt>
                <c:pt idx="19">
                  <c:v>163.9</c:v>
                </c:pt>
                <c:pt idx="20">
                  <c:v>170.1</c:v>
                </c:pt>
                <c:pt idx="21">
                  <c:v>176</c:v>
                </c:pt>
                <c:pt idx="22">
                  <c:v>181.9</c:v>
                </c:pt>
                <c:pt idx="23">
                  <c:v>188.2</c:v>
                </c:pt>
                <c:pt idx="24">
                  <c:v>194.1</c:v>
                </c:pt>
                <c:pt idx="25">
                  <c:v>200.9</c:v>
                </c:pt>
                <c:pt idx="26">
                  <c:v>206.5</c:v>
                </c:pt>
                <c:pt idx="27">
                  <c:v>212.5</c:v>
                </c:pt>
                <c:pt idx="28">
                  <c:v>218.3</c:v>
                </c:pt>
                <c:pt idx="29">
                  <c:v>224.8</c:v>
                </c:pt>
                <c:pt idx="30">
                  <c:v>230.8</c:v>
                </c:pt>
                <c:pt idx="31">
                  <c:v>236.9</c:v>
                </c:pt>
                <c:pt idx="32">
                  <c:v>243.9</c:v>
                </c:pt>
                <c:pt idx="33">
                  <c:v>249.8</c:v>
                </c:pt>
                <c:pt idx="34">
                  <c:v>255.3</c:v>
                </c:pt>
                <c:pt idx="35">
                  <c:v>261.3</c:v>
                </c:pt>
                <c:pt idx="36">
                  <c:v>268.7</c:v>
                </c:pt>
                <c:pt idx="37">
                  <c:v>274.2</c:v>
                </c:pt>
                <c:pt idx="38">
                  <c:v>280.5</c:v>
                </c:pt>
                <c:pt idx="39">
                  <c:v>287.39999999999998</c:v>
                </c:pt>
                <c:pt idx="40">
                  <c:v>293.5</c:v>
                </c:pt>
                <c:pt idx="41">
                  <c:v>299.2</c:v>
                </c:pt>
                <c:pt idx="42">
                  <c:v>306.2</c:v>
                </c:pt>
                <c:pt idx="43">
                  <c:v>312.2</c:v>
                </c:pt>
                <c:pt idx="44">
                  <c:v>319.10000000000002</c:v>
                </c:pt>
                <c:pt idx="45">
                  <c:v>325.7</c:v>
                </c:pt>
                <c:pt idx="46">
                  <c:v>331.1</c:v>
                </c:pt>
                <c:pt idx="47">
                  <c:v>338.7</c:v>
                </c:pt>
                <c:pt idx="48">
                  <c:v>343.7</c:v>
                </c:pt>
                <c:pt idx="49">
                  <c:v>351.4</c:v>
                </c:pt>
                <c:pt idx="50">
                  <c:v>356.4</c:v>
                </c:pt>
                <c:pt idx="51">
                  <c:v>363.3</c:v>
                </c:pt>
                <c:pt idx="52">
                  <c:v>369.6</c:v>
                </c:pt>
                <c:pt idx="53">
                  <c:v>376.4</c:v>
                </c:pt>
                <c:pt idx="54">
                  <c:v>383.7</c:v>
                </c:pt>
                <c:pt idx="55">
                  <c:v>389.7</c:v>
                </c:pt>
                <c:pt idx="56">
                  <c:v>395.1</c:v>
                </c:pt>
                <c:pt idx="57">
                  <c:v>402.1</c:v>
                </c:pt>
                <c:pt idx="58">
                  <c:v>409.3</c:v>
                </c:pt>
                <c:pt idx="59">
                  <c:v>418.4</c:v>
                </c:pt>
                <c:pt idx="60">
                  <c:v>438.2</c:v>
                </c:pt>
                <c:pt idx="61">
                  <c:v>419.8</c:v>
                </c:pt>
                <c:pt idx="62">
                  <c:v>424</c:v>
                </c:pt>
                <c:pt idx="63">
                  <c:v>421.8</c:v>
                </c:pt>
                <c:pt idx="64">
                  <c:v>419.7</c:v>
                </c:pt>
                <c:pt idx="65">
                  <c:v>411.4</c:v>
                </c:pt>
                <c:pt idx="66">
                  <c:v>409.2</c:v>
                </c:pt>
                <c:pt idx="67">
                  <c:v>407.2</c:v>
                </c:pt>
                <c:pt idx="68">
                  <c:v>400.8</c:v>
                </c:pt>
                <c:pt idx="69">
                  <c:v>396</c:v>
                </c:pt>
                <c:pt idx="70">
                  <c:v>392.4</c:v>
                </c:pt>
                <c:pt idx="71">
                  <c:v>385.4</c:v>
                </c:pt>
                <c:pt idx="72">
                  <c:v>378.8</c:v>
                </c:pt>
                <c:pt idx="73">
                  <c:v>373.2</c:v>
                </c:pt>
                <c:pt idx="74">
                  <c:v>365.5</c:v>
                </c:pt>
                <c:pt idx="75">
                  <c:v>364.7</c:v>
                </c:pt>
                <c:pt idx="76">
                  <c:v>359.4</c:v>
                </c:pt>
                <c:pt idx="77">
                  <c:v>351.9</c:v>
                </c:pt>
                <c:pt idx="78">
                  <c:v>350.8</c:v>
                </c:pt>
                <c:pt idx="79">
                  <c:v>344.8</c:v>
                </c:pt>
                <c:pt idx="80">
                  <c:v>341.5</c:v>
                </c:pt>
                <c:pt idx="81">
                  <c:v>335.8</c:v>
                </c:pt>
                <c:pt idx="82">
                  <c:v>330.3</c:v>
                </c:pt>
                <c:pt idx="83">
                  <c:v>327.2</c:v>
                </c:pt>
                <c:pt idx="84">
                  <c:v>320.89999999999998</c:v>
                </c:pt>
                <c:pt idx="85">
                  <c:v>318.8</c:v>
                </c:pt>
                <c:pt idx="86">
                  <c:v>314.8</c:v>
                </c:pt>
                <c:pt idx="87">
                  <c:v>309.7</c:v>
                </c:pt>
                <c:pt idx="88">
                  <c:v>306.3</c:v>
                </c:pt>
                <c:pt idx="89">
                  <c:v>302.89999999999998</c:v>
                </c:pt>
                <c:pt idx="90">
                  <c:v>299.5</c:v>
                </c:pt>
                <c:pt idx="91">
                  <c:v>296.89999999999998</c:v>
                </c:pt>
                <c:pt idx="92">
                  <c:v>292.2</c:v>
                </c:pt>
                <c:pt idx="93">
                  <c:v>292.8</c:v>
                </c:pt>
                <c:pt idx="94">
                  <c:v>283.3</c:v>
                </c:pt>
                <c:pt idx="95">
                  <c:v>279.89999999999998</c:v>
                </c:pt>
                <c:pt idx="96">
                  <c:v>287.39999999999998</c:v>
                </c:pt>
                <c:pt idx="97">
                  <c:v>271.8</c:v>
                </c:pt>
                <c:pt idx="98">
                  <c:v>266.10000000000002</c:v>
                </c:pt>
                <c:pt idx="99">
                  <c:v>291</c:v>
                </c:pt>
                <c:pt idx="100">
                  <c:v>241.4</c:v>
                </c:pt>
                <c:pt idx="101">
                  <c:v>290.8</c:v>
                </c:pt>
                <c:pt idx="102">
                  <c:v>227.7</c:v>
                </c:pt>
              </c:numCache>
            </c:numRef>
          </c:yVal>
          <c:smooth val="1"/>
        </c:ser>
        <c:axId val="89060480"/>
        <c:axId val="89062016"/>
      </c:scatterChart>
      <c:valAx>
        <c:axId val="89027712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36"/>
              <c:y val="0.874388176968078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029632"/>
        <c:crosses val="autoZero"/>
        <c:crossBetween val="midCat"/>
      </c:valAx>
      <c:valAx>
        <c:axId val="890296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  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027712"/>
        <c:crosses val="autoZero"/>
        <c:crossBetween val="midCat"/>
      </c:valAx>
      <c:valAx>
        <c:axId val="89060480"/>
        <c:scaling>
          <c:orientation val="minMax"/>
        </c:scaling>
        <c:delete val="1"/>
        <c:axPos val="b"/>
        <c:numFmt formatCode="General" sourceLinked="1"/>
        <c:tickLblPos val="none"/>
        <c:crossAx val="89062016"/>
        <c:crosses val="autoZero"/>
        <c:crossBetween val="midCat"/>
      </c:valAx>
      <c:valAx>
        <c:axId val="8906201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06048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7638181393992417"/>
          <c:h val="4.4564699020465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5"/>
          <c:y val="0.16639477977161488"/>
          <c:w val="0.79134295227524976"/>
          <c:h val="0.655791190864604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  <c:smooth val="1"/>
        </c:ser>
        <c:axId val="89251200"/>
        <c:axId val="8940083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axId val="89408256"/>
        <c:axId val="89402368"/>
      </c:scatterChart>
      <c:valAx>
        <c:axId val="8925120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48"/>
              <c:y val="0.874388176968079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00832"/>
        <c:crosses val="autoZero"/>
        <c:crossBetween val="midCat"/>
      </c:valAx>
      <c:valAx>
        <c:axId val="8940083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51200"/>
        <c:crosses val="autoZero"/>
        <c:crossBetween val="midCat"/>
      </c:valAx>
      <c:valAx>
        <c:axId val="89402368"/>
        <c:scaling>
          <c:orientation val="minMax"/>
        </c:scaling>
        <c:axPos val="r"/>
        <c:numFmt formatCode="0.0" sourceLinked="0"/>
        <c:tickLblPos val="nextTo"/>
        <c:crossAx val="89408256"/>
        <c:crosses val="max"/>
        <c:crossBetween val="midCat"/>
      </c:valAx>
      <c:valAx>
        <c:axId val="89408256"/>
        <c:scaling>
          <c:orientation val="minMax"/>
        </c:scaling>
        <c:delete val="1"/>
        <c:axPos val="b"/>
        <c:numFmt formatCode="General" sourceLinked="1"/>
        <c:tickLblPos val="none"/>
        <c:crossAx val="8940236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8"/>
          <c:y val="0.16639477977161488"/>
          <c:w val="0.79134295227524976"/>
          <c:h val="0.655791190864604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  <c:smooth val="1"/>
        </c:ser>
        <c:axId val="92026368"/>
        <c:axId val="9202828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axId val="92043904"/>
        <c:axId val="92042368"/>
      </c:scatterChart>
      <c:valAx>
        <c:axId val="9202636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53"/>
              <c:y val="0.874388176968079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028288"/>
        <c:crosses val="autoZero"/>
        <c:crossBetween val="midCat"/>
      </c:valAx>
      <c:valAx>
        <c:axId val="9202828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026368"/>
        <c:crosses val="autoZero"/>
        <c:crossBetween val="midCat"/>
      </c:valAx>
      <c:valAx>
        <c:axId val="92042368"/>
        <c:scaling>
          <c:orientation val="minMax"/>
        </c:scaling>
        <c:axPos val="r"/>
        <c:numFmt formatCode="0.0" sourceLinked="0"/>
        <c:tickLblPos val="nextTo"/>
        <c:crossAx val="92043904"/>
        <c:crosses val="max"/>
        <c:crossBetween val="midCat"/>
      </c:valAx>
      <c:valAx>
        <c:axId val="92043904"/>
        <c:scaling>
          <c:orientation val="minMax"/>
        </c:scaling>
        <c:delete val="1"/>
        <c:axPos val="b"/>
        <c:numFmt formatCode="General" sourceLinked="1"/>
        <c:tickLblPos val="none"/>
        <c:crossAx val="9204236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8"/>
          <c:y val="0.16639477977161488"/>
          <c:w val="0.79134295227524976"/>
          <c:h val="0.655791190864604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  <c:smooth val="1"/>
        </c:ser>
        <c:axId val="92302720"/>
        <c:axId val="9230899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axId val="92316416"/>
        <c:axId val="92310528"/>
      </c:scatterChart>
      <c:valAx>
        <c:axId val="9230272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53"/>
              <c:y val="0.874388176968079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308992"/>
        <c:crosses val="autoZero"/>
        <c:crossBetween val="midCat"/>
      </c:valAx>
      <c:valAx>
        <c:axId val="9230899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302720"/>
        <c:crosses val="autoZero"/>
        <c:crossBetween val="midCat"/>
      </c:valAx>
      <c:valAx>
        <c:axId val="92310528"/>
        <c:scaling>
          <c:orientation val="minMax"/>
        </c:scaling>
        <c:axPos val="r"/>
        <c:numFmt formatCode="0.0" sourceLinked="0"/>
        <c:tickLblPos val="nextTo"/>
        <c:crossAx val="92316416"/>
        <c:crosses val="max"/>
        <c:crossBetween val="midCat"/>
      </c:valAx>
      <c:valAx>
        <c:axId val="92316416"/>
        <c:scaling>
          <c:orientation val="minMax"/>
        </c:scaling>
        <c:delete val="1"/>
        <c:axPos val="b"/>
        <c:numFmt formatCode="General" sourceLinked="1"/>
        <c:tickLblPos val="none"/>
        <c:crossAx val="923105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1"/>
          <c:y val="0.16639477977161488"/>
          <c:w val="0.79134295227524976"/>
          <c:h val="0.655791190864604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  <c:smooth val="1"/>
        </c:ser>
        <c:axId val="96228864"/>
        <c:axId val="9623078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axId val="96242304"/>
        <c:axId val="96240768"/>
      </c:scatterChart>
      <c:valAx>
        <c:axId val="9622886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64"/>
              <c:y val="0.874388176968079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230784"/>
        <c:crosses val="autoZero"/>
        <c:crossBetween val="midCat"/>
      </c:valAx>
      <c:valAx>
        <c:axId val="9623078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228864"/>
        <c:crosses val="autoZero"/>
        <c:crossBetween val="midCat"/>
      </c:valAx>
      <c:valAx>
        <c:axId val="96240768"/>
        <c:scaling>
          <c:orientation val="minMax"/>
        </c:scaling>
        <c:axPos val="r"/>
        <c:numFmt formatCode="0.0" sourceLinked="0"/>
        <c:tickLblPos val="nextTo"/>
        <c:crossAx val="96242304"/>
        <c:crosses val="max"/>
        <c:crossBetween val="midCat"/>
      </c:valAx>
      <c:valAx>
        <c:axId val="96242304"/>
        <c:scaling>
          <c:orientation val="minMax"/>
        </c:scaling>
        <c:delete val="1"/>
        <c:axPos val="b"/>
        <c:numFmt formatCode="General" sourceLinked="1"/>
        <c:tickLblPos val="none"/>
        <c:crossAx val="9624076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1"/>
          <c:y val="0.16639477977161488"/>
          <c:w val="0.79134295227524976"/>
          <c:h val="0.655791190864604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  <c:smooth val="1"/>
        </c:ser>
        <c:axId val="96394624"/>
        <c:axId val="9234585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axId val="92349184"/>
        <c:axId val="92347392"/>
      </c:scatterChart>
      <c:valAx>
        <c:axId val="9639462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64"/>
              <c:y val="0.874388176968079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345856"/>
        <c:crosses val="autoZero"/>
        <c:crossBetween val="midCat"/>
      </c:valAx>
      <c:valAx>
        <c:axId val="9234585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94624"/>
        <c:crosses val="autoZero"/>
        <c:crossBetween val="midCat"/>
      </c:valAx>
      <c:valAx>
        <c:axId val="92347392"/>
        <c:scaling>
          <c:orientation val="minMax"/>
        </c:scaling>
        <c:axPos val="r"/>
        <c:numFmt formatCode="0.0" sourceLinked="0"/>
        <c:tickLblPos val="nextTo"/>
        <c:crossAx val="92349184"/>
        <c:crosses val="max"/>
        <c:crossBetween val="midCat"/>
      </c:valAx>
      <c:valAx>
        <c:axId val="92349184"/>
        <c:scaling>
          <c:orientation val="minMax"/>
        </c:scaling>
        <c:delete val="1"/>
        <c:axPos val="b"/>
        <c:numFmt formatCode="General" sourceLinked="1"/>
        <c:tickLblPos val="none"/>
        <c:crossAx val="9234739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4"/>
          <c:y val="0.16639477977161488"/>
          <c:w val="0.79134295227524976"/>
          <c:h val="0.655791190864604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  <c:smooth val="1"/>
        </c:ser>
        <c:axId val="99186176"/>
        <c:axId val="9918809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axId val="99191424"/>
        <c:axId val="99189888"/>
      </c:scatterChart>
      <c:valAx>
        <c:axId val="9918617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75"/>
              <c:y val="0.874388176968079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88096"/>
        <c:crosses val="autoZero"/>
        <c:crossBetween val="midCat"/>
      </c:valAx>
      <c:valAx>
        <c:axId val="9918809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86176"/>
        <c:crosses val="autoZero"/>
        <c:crossBetween val="midCat"/>
      </c:valAx>
      <c:valAx>
        <c:axId val="99189888"/>
        <c:scaling>
          <c:orientation val="minMax"/>
        </c:scaling>
        <c:axPos val="r"/>
        <c:numFmt formatCode="0.0" sourceLinked="0"/>
        <c:tickLblPos val="nextTo"/>
        <c:crossAx val="99191424"/>
        <c:crosses val="max"/>
        <c:crossBetween val="midCat"/>
      </c:valAx>
      <c:valAx>
        <c:axId val="99191424"/>
        <c:scaling>
          <c:orientation val="minMax"/>
        </c:scaling>
        <c:delete val="1"/>
        <c:axPos val="b"/>
        <c:numFmt formatCode="General" sourceLinked="1"/>
        <c:tickLblPos val="none"/>
        <c:crossAx val="9918988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Non Vented Fan Cooled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  <a:latin typeface="Calibri"/>
              <a:ea typeface="+mn-ea"/>
              <a:cs typeface="+mn-cs"/>
            </a:rPr>
            <a:t>Non Vented Fan Cooled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Non Vented/ No</a:t>
          </a:r>
          <a:r>
            <a:rPr lang="en-US" sz="900" baseline="0">
              <a:solidFill>
                <a:srgbClr val="FF0000"/>
              </a:solidFill>
            </a:rPr>
            <a:t> Fan Cool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Non Vented/ No Fan Cool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 Imperial Peak Graph</a:t>
          </a:r>
        </a:p>
        <a:p xmlns:a="http://schemas.openxmlformats.org/drawingml/2006/main">
          <a:pPr algn="ctr"/>
          <a:r>
            <a:rPr lang="en-US" sz="2000" b="1" baseline="0"/>
            <a:t> Volts/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0.26961</cdr:y>
    </cdr:from>
    <cdr:to>
      <cdr:x>0.04222</cdr:x>
      <cdr:y>0.78595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25" y="1571625"/>
          <a:ext cx="352425" cy="300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Horsepower/ Torque (Ft. Lbs.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Volts/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Vented Fan Cooled</a:t>
          </a:r>
        </a:p>
        <a:p xmlns:a="http://schemas.openxmlformats.org/drawingml/2006/main">
          <a:r>
            <a:rPr lang="en-US" sz="800"/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Vented Fan Cooled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30"/>
  <sheetViews>
    <sheetView tabSelected="1" workbookViewId="0">
      <pane ySplit="2" topLeftCell="A3" activePane="bottomLeft" state="frozen"/>
      <selection pane="bottomLeft" activeCell="A3" sqref="A3:E105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148.734375</v>
      </c>
      <c r="B3">
        <v>70.8</v>
      </c>
      <c r="C3">
        <v>15.4</v>
      </c>
      <c r="D3">
        <v>117</v>
      </c>
      <c r="E3">
        <v>103.2</v>
      </c>
      <c r="F3" s="8">
        <f t="shared" ref="F3:F249" si="0">(D3*E3)/9507</f>
        <v>1.2700536446828652</v>
      </c>
      <c r="G3" s="7">
        <f t="shared" ref="G3:G249" si="1">SUM(E3*0.7375)</f>
        <v>76.110000000000014</v>
      </c>
      <c r="H3" s="7">
        <f t="shared" ref="H3:H249" si="2">SUM(D3*G3)/5252</f>
        <v>1.6955198019801982</v>
      </c>
      <c r="I3" s="9"/>
      <c r="J3" s="5"/>
      <c r="L3" s="4"/>
      <c r="M3" s="4"/>
      <c r="N3" s="4"/>
    </row>
    <row r="4" spans="1:14" s="3" customFormat="1" ht="12.75" customHeight="1">
      <c r="A4">
        <v>148.5</v>
      </c>
      <c r="B4">
        <v>69.400000000000006</v>
      </c>
      <c r="C4">
        <v>15.1</v>
      </c>
      <c r="D4">
        <v>131</v>
      </c>
      <c r="E4">
        <v>103.2</v>
      </c>
      <c r="F4" s="8">
        <f t="shared" ref="F4:F67" si="3">(D4*E4)/9507</f>
        <v>1.4220258756705586</v>
      </c>
      <c r="G4" s="7">
        <f t="shared" ref="G4:G67" si="4">SUM(E4*0.7375)</f>
        <v>76.110000000000014</v>
      </c>
      <c r="H4" s="7">
        <f t="shared" ref="H4:H67" si="5">SUM(D4*G4)/5252</f>
        <v>1.8984025133282563</v>
      </c>
      <c r="I4" s="9"/>
      <c r="J4" s="5"/>
      <c r="L4" s="4"/>
      <c r="M4" s="4"/>
      <c r="N4" s="4"/>
    </row>
    <row r="5" spans="1:14" s="3" customFormat="1" ht="12.75" customHeight="1">
      <c r="A5">
        <v>148.265625</v>
      </c>
      <c r="B5">
        <v>68.599999999999994</v>
      </c>
      <c r="C5">
        <v>15</v>
      </c>
      <c r="D5">
        <v>190</v>
      </c>
      <c r="E5">
        <v>102</v>
      </c>
      <c r="F5" s="8">
        <f t="shared" si="3"/>
        <v>2.038497948879773</v>
      </c>
      <c r="G5" s="7">
        <f t="shared" si="4"/>
        <v>75.225000000000009</v>
      </c>
      <c r="H5" s="7">
        <f t="shared" si="5"/>
        <v>2.7213918507235344</v>
      </c>
      <c r="I5" s="9"/>
      <c r="J5" s="5"/>
      <c r="L5" s="4"/>
      <c r="M5" s="4"/>
      <c r="N5" s="4"/>
    </row>
    <row r="6" spans="1:14" s="3" customFormat="1" ht="12.75" customHeight="1">
      <c r="A6">
        <v>148.265625</v>
      </c>
      <c r="B6">
        <v>69.8</v>
      </c>
      <c r="C6">
        <v>15.8</v>
      </c>
      <c r="D6">
        <v>278</v>
      </c>
      <c r="E6">
        <v>102</v>
      </c>
      <c r="F6" s="8">
        <f t="shared" si="3"/>
        <v>2.982644367308299</v>
      </c>
      <c r="G6" s="7">
        <f t="shared" si="4"/>
        <v>75.225000000000009</v>
      </c>
      <c r="H6" s="7">
        <f t="shared" si="5"/>
        <v>3.9818259710586448</v>
      </c>
      <c r="I6" s="9"/>
      <c r="J6" s="5"/>
      <c r="L6" s="4"/>
      <c r="M6" s="4"/>
      <c r="N6" s="4"/>
    </row>
    <row r="7" spans="1:14" s="3" customFormat="1" ht="12.75" customHeight="1">
      <c r="A7">
        <v>148.046875</v>
      </c>
      <c r="B7">
        <v>73.8</v>
      </c>
      <c r="C7">
        <v>16.399999999999999</v>
      </c>
      <c r="D7">
        <v>366</v>
      </c>
      <c r="E7">
        <v>100.8</v>
      </c>
      <c r="F7" s="8">
        <f t="shared" si="3"/>
        <v>3.8805932470810975</v>
      </c>
      <c r="G7" s="7">
        <f t="shared" si="4"/>
        <v>74.34</v>
      </c>
      <c r="H7" s="7">
        <f t="shared" si="5"/>
        <v>5.1805864432597106</v>
      </c>
      <c r="I7" s="9"/>
      <c r="J7" s="5"/>
      <c r="L7" s="4"/>
      <c r="M7" s="4"/>
      <c r="N7" s="4"/>
    </row>
    <row r="8" spans="1:14" s="3" customFormat="1" ht="12.75" customHeight="1">
      <c r="A8">
        <v>148.046875</v>
      </c>
      <c r="B8">
        <v>79.900000000000006</v>
      </c>
      <c r="C8">
        <v>16.7</v>
      </c>
      <c r="D8">
        <v>454</v>
      </c>
      <c r="E8">
        <v>100.8</v>
      </c>
      <c r="F8" s="8">
        <f t="shared" si="3"/>
        <v>4.8136320605869356</v>
      </c>
      <c r="G8" s="7">
        <f t="shared" si="4"/>
        <v>74.34</v>
      </c>
      <c r="H8" s="7">
        <f t="shared" si="5"/>
        <v>6.4261919268849965</v>
      </c>
      <c r="I8" s="9"/>
      <c r="J8" s="5"/>
      <c r="L8" s="4"/>
      <c r="M8" s="4"/>
      <c r="N8" s="4"/>
    </row>
    <row r="9" spans="1:14" s="3" customFormat="1" ht="12.75" customHeight="1">
      <c r="A9">
        <v>147.8125</v>
      </c>
      <c r="B9">
        <v>86.4</v>
      </c>
      <c r="C9">
        <v>19.8</v>
      </c>
      <c r="D9">
        <v>527</v>
      </c>
      <c r="E9">
        <v>99.6</v>
      </c>
      <c r="F9" s="8">
        <f t="shared" si="3"/>
        <v>5.5211107604922685</v>
      </c>
      <c r="G9" s="7">
        <f t="shared" si="4"/>
        <v>73.454999999999998</v>
      </c>
      <c r="H9" s="7">
        <f t="shared" si="5"/>
        <v>7.3706749809596337</v>
      </c>
      <c r="I9" s="9"/>
      <c r="J9" s="5"/>
      <c r="L9" s="4"/>
      <c r="M9" s="4"/>
      <c r="N9" s="4"/>
    </row>
    <row r="10" spans="1:14" s="3" customFormat="1" ht="12.75" customHeight="1">
      <c r="A10">
        <v>147.8125</v>
      </c>
      <c r="B10">
        <v>93</v>
      </c>
      <c r="C10">
        <v>21.2</v>
      </c>
      <c r="D10">
        <v>600</v>
      </c>
      <c r="E10">
        <v>99.6</v>
      </c>
      <c r="F10" s="8">
        <f t="shared" si="3"/>
        <v>6.2858946039760175</v>
      </c>
      <c r="G10" s="7">
        <f t="shared" si="4"/>
        <v>73.454999999999998</v>
      </c>
      <c r="H10" s="7">
        <f t="shared" si="5"/>
        <v>8.3916603198781416</v>
      </c>
      <c r="I10" s="9"/>
      <c r="J10" s="5"/>
      <c r="L10" s="4"/>
      <c r="M10" s="4"/>
      <c r="N10" s="4"/>
    </row>
    <row r="11" spans="1:14" s="3" customFormat="1" ht="12.75" customHeight="1">
      <c r="A11">
        <v>147.59375</v>
      </c>
      <c r="B11">
        <v>99</v>
      </c>
      <c r="C11">
        <v>22.8</v>
      </c>
      <c r="D11">
        <v>703</v>
      </c>
      <c r="E11">
        <v>98.4</v>
      </c>
      <c r="F11" s="8">
        <f t="shared" si="3"/>
        <v>7.2762385610602713</v>
      </c>
      <c r="G11" s="7">
        <f t="shared" si="4"/>
        <v>72.570000000000007</v>
      </c>
      <c r="H11" s="7">
        <f t="shared" si="5"/>
        <v>9.7137680883472974</v>
      </c>
      <c r="I11" s="9"/>
      <c r="J11" s="5"/>
      <c r="L11" s="4"/>
      <c r="M11" s="4"/>
      <c r="N11" s="4"/>
    </row>
    <row r="12" spans="1:14" s="3" customFormat="1" ht="12.75" customHeight="1">
      <c r="A12">
        <v>147.8125</v>
      </c>
      <c r="B12">
        <v>104.6</v>
      </c>
      <c r="C12">
        <v>24.9</v>
      </c>
      <c r="D12">
        <v>761</v>
      </c>
      <c r="E12">
        <v>98.4</v>
      </c>
      <c r="F12" s="8">
        <f t="shared" si="3"/>
        <v>7.8765541180183032</v>
      </c>
      <c r="G12" s="7">
        <f t="shared" si="4"/>
        <v>72.570000000000007</v>
      </c>
      <c r="H12" s="7">
        <f t="shared" si="5"/>
        <v>10.515188499619194</v>
      </c>
      <c r="I12" s="9"/>
      <c r="J12" s="5"/>
      <c r="L12" s="4"/>
      <c r="M12" s="4"/>
      <c r="N12" s="4"/>
    </row>
    <row r="13" spans="1:14" s="3" customFormat="1" ht="12.75" customHeight="1">
      <c r="A13">
        <v>147.125</v>
      </c>
      <c r="B13">
        <v>110.2</v>
      </c>
      <c r="C13">
        <v>25.7</v>
      </c>
      <c r="D13">
        <v>849</v>
      </c>
      <c r="E13">
        <v>98.4</v>
      </c>
      <c r="F13" s="8">
        <f t="shared" si="3"/>
        <v>8.7873777216787641</v>
      </c>
      <c r="G13" s="7">
        <f t="shared" si="4"/>
        <v>72.570000000000007</v>
      </c>
      <c r="H13" s="7">
        <f t="shared" si="5"/>
        <v>11.731136709824829</v>
      </c>
      <c r="I13" s="9"/>
      <c r="J13" s="5"/>
      <c r="L13" s="4"/>
      <c r="M13" s="4"/>
      <c r="N13" s="4"/>
    </row>
    <row r="14" spans="1:14" s="3" customFormat="1" ht="12.75" customHeight="1">
      <c r="A14">
        <v>146.671875</v>
      </c>
      <c r="B14">
        <v>115.9</v>
      </c>
      <c r="C14">
        <v>28.8</v>
      </c>
      <c r="D14">
        <v>908</v>
      </c>
      <c r="E14">
        <v>98.4</v>
      </c>
      <c r="F14" s="8">
        <f t="shared" si="3"/>
        <v>9.3980435468602099</v>
      </c>
      <c r="G14" s="7">
        <f t="shared" si="4"/>
        <v>72.570000000000007</v>
      </c>
      <c r="H14" s="7">
        <f t="shared" si="5"/>
        <v>12.546374714394519</v>
      </c>
      <c r="I14" s="9"/>
      <c r="J14" s="5"/>
      <c r="L14" s="4"/>
      <c r="M14" s="4"/>
      <c r="N14" s="4"/>
    </row>
    <row r="15" spans="1:14" s="3" customFormat="1" ht="12.75" customHeight="1">
      <c r="A15">
        <v>146.90625</v>
      </c>
      <c r="B15">
        <v>121.5</v>
      </c>
      <c r="C15">
        <v>30.1</v>
      </c>
      <c r="D15">
        <v>996</v>
      </c>
      <c r="E15">
        <v>97.2</v>
      </c>
      <c r="F15" s="8">
        <f t="shared" si="3"/>
        <v>10.183149258441148</v>
      </c>
      <c r="G15" s="7">
        <f t="shared" si="4"/>
        <v>71.685000000000002</v>
      </c>
      <c r="H15" s="7">
        <f t="shared" si="5"/>
        <v>13.594489718202592</v>
      </c>
      <c r="I15" s="9"/>
      <c r="J15" s="5"/>
      <c r="L15" s="4"/>
      <c r="M15" s="4"/>
      <c r="N15" s="4"/>
    </row>
    <row r="16" spans="1:14" s="3" customFormat="1" ht="12.75" customHeight="1">
      <c r="A16">
        <v>146.90625</v>
      </c>
      <c r="B16">
        <v>127.6</v>
      </c>
      <c r="C16">
        <v>31.8</v>
      </c>
      <c r="D16">
        <v>1069</v>
      </c>
      <c r="E16">
        <v>97.2</v>
      </c>
      <c r="F16" s="8">
        <f t="shared" si="3"/>
        <v>10.929504575575892</v>
      </c>
      <c r="G16" s="7">
        <f t="shared" si="4"/>
        <v>71.685000000000002</v>
      </c>
      <c r="H16" s="7">
        <f t="shared" si="5"/>
        <v>14.590873000761615</v>
      </c>
      <c r="I16" s="9"/>
      <c r="J16" s="5"/>
      <c r="L16" s="4"/>
      <c r="M16" s="4"/>
      <c r="N16" s="4"/>
    </row>
    <row r="17" spans="1:14" s="3" customFormat="1" ht="12.75" customHeight="1">
      <c r="A17">
        <v>146.4375</v>
      </c>
      <c r="B17">
        <v>133.80000000000001</v>
      </c>
      <c r="C17">
        <v>34.200000000000003</v>
      </c>
      <c r="D17">
        <v>1157</v>
      </c>
      <c r="E17">
        <v>96</v>
      </c>
      <c r="F17" s="8">
        <f t="shared" si="3"/>
        <v>11.683180814136952</v>
      </c>
      <c r="G17" s="7">
        <f t="shared" si="4"/>
        <v>70.800000000000011</v>
      </c>
      <c r="H17" s="7">
        <f t="shared" si="5"/>
        <v>15.597029702970302</v>
      </c>
      <c r="I17" s="9"/>
      <c r="J17" s="5"/>
      <c r="L17" s="4"/>
      <c r="M17" s="4"/>
      <c r="N17" s="4"/>
    </row>
    <row r="18" spans="1:14" s="3" customFormat="1" ht="12.75" customHeight="1">
      <c r="A18">
        <v>146.4375</v>
      </c>
      <c r="B18">
        <v>140.1</v>
      </c>
      <c r="C18">
        <v>35.200000000000003</v>
      </c>
      <c r="D18">
        <v>1230</v>
      </c>
      <c r="E18">
        <v>96</v>
      </c>
      <c r="F18" s="8">
        <f t="shared" si="3"/>
        <v>12.420321868097192</v>
      </c>
      <c r="G18" s="7">
        <f t="shared" si="4"/>
        <v>70.800000000000011</v>
      </c>
      <c r="H18" s="7">
        <f t="shared" si="5"/>
        <v>16.581111957349584</v>
      </c>
      <c r="I18" s="9"/>
      <c r="J18" s="5"/>
      <c r="L18" s="4"/>
      <c r="M18" s="4"/>
      <c r="N18" s="4"/>
    </row>
    <row r="19" spans="1:14" s="3" customFormat="1" ht="12.75" customHeight="1">
      <c r="A19">
        <v>145.984375</v>
      </c>
      <c r="B19">
        <v>146.4</v>
      </c>
      <c r="C19">
        <v>37.4</v>
      </c>
      <c r="D19">
        <v>1347</v>
      </c>
      <c r="E19">
        <v>96</v>
      </c>
      <c r="F19" s="8">
        <f t="shared" si="3"/>
        <v>13.601767118964974</v>
      </c>
      <c r="G19" s="7">
        <f t="shared" si="4"/>
        <v>70.800000000000011</v>
      </c>
      <c r="H19" s="7">
        <f t="shared" si="5"/>
        <v>18.158339680121863</v>
      </c>
      <c r="I19" s="9"/>
      <c r="J19" s="5"/>
      <c r="L19" s="4"/>
      <c r="M19" s="4"/>
      <c r="N19" s="4"/>
    </row>
    <row r="20" spans="1:14" s="3" customFormat="1" ht="12.75" customHeight="1">
      <c r="A20">
        <v>145.984375</v>
      </c>
      <c r="B20">
        <v>152.1</v>
      </c>
      <c r="C20">
        <v>38.799999999999997</v>
      </c>
      <c r="D20">
        <v>1406</v>
      </c>
      <c r="E20">
        <v>96</v>
      </c>
      <c r="F20" s="8">
        <f t="shared" si="3"/>
        <v>14.197538655727358</v>
      </c>
      <c r="G20" s="7">
        <f t="shared" si="4"/>
        <v>70.800000000000011</v>
      </c>
      <c r="H20" s="7">
        <f t="shared" si="5"/>
        <v>18.953693830921559</v>
      </c>
      <c r="I20" s="9"/>
      <c r="J20" s="5"/>
      <c r="L20" s="4"/>
      <c r="M20" s="4"/>
      <c r="N20" s="4"/>
    </row>
    <row r="21" spans="1:14" s="3" customFormat="1" ht="12.75" customHeight="1">
      <c r="A21">
        <v>145.75</v>
      </c>
      <c r="B21">
        <v>157.9</v>
      </c>
      <c r="C21">
        <v>39.4</v>
      </c>
      <c r="D21">
        <v>1479</v>
      </c>
      <c r="E21">
        <v>96</v>
      </c>
      <c r="F21" s="8">
        <f t="shared" si="3"/>
        <v>14.934679709687599</v>
      </c>
      <c r="G21" s="7">
        <f t="shared" si="4"/>
        <v>70.800000000000011</v>
      </c>
      <c r="H21" s="7">
        <f t="shared" si="5"/>
        <v>19.93777608530084</v>
      </c>
      <c r="I21" s="9"/>
      <c r="J21" s="5"/>
      <c r="L21" s="4"/>
      <c r="M21" s="4"/>
      <c r="N21" s="4"/>
    </row>
    <row r="22" spans="1:14" s="3" customFormat="1" ht="12.75" customHeight="1">
      <c r="A22">
        <v>145.53125</v>
      </c>
      <c r="B22">
        <v>163.9</v>
      </c>
      <c r="C22">
        <v>42.8</v>
      </c>
      <c r="D22">
        <v>1552</v>
      </c>
      <c r="E22">
        <v>94.8</v>
      </c>
      <c r="F22" s="8">
        <f t="shared" si="3"/>
        <v>15.47592300410224</v>
      </c>
      <c r="G22" s="7">
        <f t="shared" si="4"/>
        <v>69.915000000000006</v>
      </c>
      <c r="H22" s="7">
        <f t="shared" si="5"/>
        <v>20.660335110434122</v>
      </c>
      <c r="I22" s="9"/>
      <c r="J22" s="5"/>
      <c r="L22" s="4"/>
      <c r="M22" s="4"/>
      <c r="N22" s="4"/>
    </row>
    <row r="23" spans="1:14" s="3" customFormat="1" ht="12.75" customHeight="1">
      <c r="A23">
        <v>145.296875</v>
      </c>
      <c r="B23">
        <v>170.1</v>
      </c>
      <c r="C23">
        <v>43.8</v>
      </c>
      <c r="D23">
        <v>1640</v>
      </c>
      <c r="E23">
        <v>94.8</v>
      </c>
      <c r="F23" s="8">
        <f t="shared" si="3"/>
        <v>16.353423792994636</v>
      </c>
      <c r="G23" s="7">
        <f t="shared" si="4"/>
        <v>69.915000000000006</v>
      </c>
      <c r="H23" s="7">
        <f t="shared" si="5"/>
        <v>21.831797410510283</v>
      </c>
      <c r="I23" s="9"/>
      <c r="J23" s="5"/>
      <c r="L23" s="4"/>
      <c r="M23" s="4"/>
      <c r="N23" s="4"/>
    </row>
    <row r="24" spans="1:14" s="3" customFormat="1" ht="12.75" customHeight="1">
      <c r="A24">
        <v>145.0625</v>
      </c>
      <c r="B24">
        <v>176</v>
      </c>
      <c r="C24">
        <v>46.1</v>
      </c>
      <c r="D24">
        <v>1713</v>
      </c>
      <c r="E24">
        <v>94.8</v>
      </c>
      <c r="F24" s="8">
        <f t="shared" si="3"/>
        <v>17.08135058378037</v>
      </c>
      <c r="G24" s="7">
        <f t="shared" si="4"/>
        <v>69.915000000000006</v>
      </c>
      <c r="H24" s="7">
        <f t="shared" si="5"/>
        <v>22.803578636709826</v>
      </c>
      <c r="I24" s="9"/>
      <c r="J24" s="5"/>
      <c r="L24" s="4"/>
      <c r="M24" s="4"/>
      <c r="N24" s="4"/>
    </row>
    <row r="25" spans="1:14" s="3" customFormat="1" ht="12.75" customHeight="1">
      <c r="A25">
        <v>144.84375</v>
      </c>
      <c r="B25">
        <v>181.9</v>
      </c>
      <c r="C25">
        <v>47.8</v>
      </c>
      <c r="D25">
        <v>1787</v>
      </c>
      <c r="E25">
        <v>94.8</v>
      </c>
      <c r="F25" s="8">
        <f t="shared" si="3"/>
        <v>17.819248974439887</v>
      </c>
      <c r="G25" s="7">
        <f t="shared" si="4"/>
        <v>69.915000000000006</v>
      </c>
      <c r="H25" s="7">
        <f t="shared" si="5"/>
        <v>23.788671934501146</v>
      </c>
      <c r="I25" s="9"/>
      <c r="J25" s="5"/>
      <c r="L25" s="4"/>
      <c r="M25" s="4"/>
      <c r="N25" s="4"/>
    </row>
    <row r="26" spans="1:14" s="3" customFormat="1" ht="12.75" customHeight="1">
      <c r="A26">
        <v>144.609375</v>
      </c>
      <c r="B26">
        <v>188.2</v>
      </c>
      <c r="C26">
        <v>48.5</v>
      </c>
      <c r="D26">
        <v>1875</v>
      </c>
      <c r="E26">
        <v>94.8</v>
      </c>
      <c r="F26" s="8">
        <f t="shared" si="3"/>
        <v>18.696749763332281</v>
      </c>
      <c r="G26" s="7">
        <f t="shared" si="4"/>
        <v>69.915000000000006</v>
      </c>
      <c r="H26" s="7">
        <f t="shared" si="5"/>
        <v>24.960134234577303</v>
      </c>
      <c r="I26" s="9"/>
      <c r="J26" s="5"/>
      <c r="L26" s="4"/>
      <c r="M26" s="4"/>
      <c r="N26" s="4"/>
    </row>
    <row r="27" spans="1:14" s="3" customFormat="1" ht="12.75" customHeight="1">
      <c r="A27">
        <v>144.609375</v>
      </c>
      <c r="B27">
        <v>194.1</v>
      </c>
      <c r="C27">
        <v>51.2</v>
      </c>
      <c r="D27">
        <v>1977</v>
      </c>
      <c r="E27">
        <v>94.8</v>
      </c>
      <c r="F27" s="8">
        <f t="shared" si="3"/>
        <v>19.713852950457557</v>
      </c>
      <c r="G27" s="7">
        <f t="shared" si="4"/>
        <v>69.915000000000006</v>
      </c>
      <c r="H27" s="7">
        <f t="shared" si="5"/>
        <v>26.317965536938313</v>
      </c>
      <c r="I27" s="9"/>
      <c r="J27" s="5"/>
      <c r="L27" s="4"/>
      <c r="M27" s="4"/>
      <c r="N27" s="4"/>
    </row>
    <row r="28" spans="1:14" s="3" customFormat="1" ht="12.75" customHeight="1">
      <c r="A28">
        <v>144.15625</v>
      </c>
      <c r="B28">
        <v>200.9</v>
      </c>
      <c r="C28">
        <v>52.5</v>
      </c>
      <c r="D28">
        <v>2036</v>
      </c>
      <c r="E28">
        <v>94.8</v>
      </c>
      <c r="F28" s="8">
        <f t="shared" si="3"/>
        <v>20.302177343010413</v>
      </c>
      <c r="G28" s="7">
        <f t="shared" si="4"/>
        <v>69.915000000000006</v>
      </c>
      <c r="H28" s="7">
        <f t="shared" si="5"/>
        <v>27.103377760853007</v>
      </c>
      <c r="I28" s="9"/>
      <c r="J28" s="5"/>
      <c r="L28" s="4"/>
      <c r="M28" s="4"/>
      <c r="N28" s="4"/>
    </row>
    <row r="29" spans="1:14" s="3" customFormat="1" ht="12.75" customHeight="1">
      <c r="A29">
        <v>144.15625</v>
      </c>
      <c r="B29">
        <v>206.5</v>
      </c>
      <c r="C29">
        <v>54.1</v>
      </c>
      <c r="D29">
        <v>2124</v>
      </c>
      <c r="E29">
        <v>93.6</v>
      </c>
      <c r="F29" s="8">
        <f t="shared" si="3"/>
        <v>20.911580940359734</v>
      </c>
      <c r="G29" s="7">
        <f t="shared" si="4"/>
        <v>69.03</v>
      </c>
      <c r="H29" s="7">
        <f t="shared" si="5"/>
        <v>27.916930693069308</v>
      </c>
      <c r="I29" s="9"/>
      <c r="J29" s="5"/>
      <c r="L29" s="4"/>
      <c r="M29" s="4"/>
      <c r="N29" s="4"/>
    </row>
    <row r="30" spans="1:14" s="3" customFormat="1" ht="12.75" customHeight="1">
      <c r="A30">
        <v>143.921875</v>
      </c>
      <c r="B30">
        <v>212.5</v>
      </c>
      <c r="C30">
        <v>56.8</v>
      </c>
      <c r="D30">
        <v>2211</v>
      </c>
      <c r="E30">
        <v>93.6</v>
      </c>
      <c r="F30" s="8">
        <f t="shared" si="3"/>
        <v>21.768128747238872</v>
      </c>
      <c r="G30" s="7">
        <f t="shared" si="4"/>
        <v>69.03</v>
      </c>
      <c r="H30" s="7">
        <f t="shared" si="5"/>
        <v>29.06042079207921</v>
      </c>
      <c r="I30" s="9"/>
      <c r="J30" s="5"/>
      <c r="L30" s="4"/>
      <c r="M30" s="4"/>
      <c r="N30" s="4"/>
    </row>
    <row r="31" spans="1:14" s="3" customFormat="1" ht="12.75" customHeight="1">
      <c r="A31">
        <v>143.703125</v>
      </c>
      <c r="B31">
        <v>218.3</v>
      </c>
      <c r="C31">
        <v>57.5</v>
      </c>
      <c r="D31">
        <v>2270</v>
      </c>
      <c r="E31">
        <v>93.6</v>
      </c>
      <c r="F31" s="8">
        <f t="shared" si="3"/>
        <v>22.349005995582203</v>
      </c>
      <c r="G31" s="7">
        <f t="shared" si="4"/>
        <v>69.03</v>
      </c>
      <c r="H31" s="7">
        <f t="shared" si="5"/>
        <v>29.835891089108912</v>
      </c>
      <c r="I31" s="9"/>
      <c r="J31" s="5"/>
      <c r="L31" s="4"/>
      <c r="M31" s="4"/>
      <c r="N31" s="4"/>
    </row>
    <row r="32" spans="1:14" s="3" customFormat="1" ht="12.75" customHeight="1">
      <c r="A32">
        <v>143.234375</v>
      </c>
      <c r="B32">
        <v>224.8</v>
      </c>
      <c r="C32">
        <v>60.9</v>
      </c>
      <c r="D32">
        <v>2358</v>
      </c>
      <c r="E32">
        <v>93.6</v>
      </c>
      <c r="F32" s="8">
        <f t="shared" si="3"/>
        <v>23.215399179551909</v>
      </c>
      <c r="G32" s="7">
        <f t="shared" si="4"/>
        <v>69.03</v>
      </c>
      <c r="H32" s="7">
        <f t="shared" si="5"/>
        <v>30.992524752475244</v>
      </c>
      <c r="I32" s="9"/>
      <c r="J32" s="5"/>
      <c r="L32" s="4"/>
      <c r="M32" s="4"/>
      <c r="N32" s="4"/>
    </row>
    <row r="33" spans="1:14" s="3" customFormat="1" ht="12.75" customHeight="1">
      <c r="A33">
        <v>143.921875</v>
      </c>
      <c r="B33">
        <v>230.8</v>
      </c>
      <c r="C33">
        <v>62.4</v>
      </c>
      <c r="D33">
        <v>2431</v>
      </c>
      <c r="E33">
        <v>93.6</v>
      </c>
      <c r="F33" s="8">
        <f t="shared" si="3"/>
        <v>23.93411170716314</v>
      </c>
      <c r="G33" s="7">
        <f t="shared" si="4"/>
        <v>69.03</v>
      </c>
      <c r="H33" s="7">
        <f t="shared" si="5"/>
        <v>31.952004950495049</v>
      </c>
      <c r="I33" s="9"/>
      <c r="J33" s="5"/>
      <c r="L33" s="4"/>
      <c r="M33" s="4"/>
      <c r="N33" s="4"/>
    </row>
    <row r="34" spans="1:14" s="3" customFormat="1" ht="12.75" customHeight="1">
      <c r="A34">
        <v>143.46875</v>
      </c>
      <c r="B34">
        <v>236.9</v>
      </c>
      <c r="C34">
        <v>64.099999999999994</v>
      </c>
      <c r="D34">
        <v>2519</v>
      </c>
      <c r="E34">
        <v>93.6</v>
      </c>
      <c r="F34" s="8">
        <f t="shared" si="3"/>
        <v>24.800504891132849</v>
      </c>
      <c r="G34" s="7">
        <f t="shared" si="4"/>
        <v>69.03</v>
      </c>
      <c r="H34" s="7">
        <f t="shared" si="5"/>
        <v>33.108638613861388</v>
      </c>
      <c r="I34" s="9"/>
      <c r="J34" s="5"/>
      <c r="L34" s="4"/>
      <c r="M34" s="4"/>
      <c r="N34" s="4"/>
    </row>
    <row r="35" spans="1:14" s="3" customFormat="1" ht="12.75" customHeight="1">
      <c r="A35">
        <v>143.234375</v>
      </c>
      <c r="B35">
        <v>243.9</v>
      </c>
      <c r="C35">
        <v>66.2</v>
      </c>
      <c r="D35">
        <v>2607</v>
      </c>
      <c r="E35">
        <v>93.6</v>
      </c>
      <c r="F35" s="8">
        <f t="shared" si="3"/>
        <v>25.666898075102555</v>
      </c>
      <c r="G35" s="7">
        <f t="shared" si="4"/>
        <v>69.03</v>
      </c>
      <c r="H35" s="7">
        <f t="shared" si="5"/>
        <v>34.265272277227723</v>
      </c>
      <c r="I35" s="9"/>
      <c r="J35" s="5"/>
      <c r="L35" s="4"/>
      <c r="M35" s="4"/>
      <c r="N35" s="4"/>
    </row>
    <row r="36" spans="1:14" s="3" customFormat="1" ht="12.75" customHeight="1">
      <c r="A36">
        <v>143.015625</v>
      </c>
      <c r="B36">
        <v>249.8</v>
      </c>
      <c r="C36">
        <v>67.099999999999994</v>
      </c>
      <c r="D36">
        <v>2695</v>
      </c>
      <c r="E36">
        <v>93.6</v>
      </c>
      <c r="F36" s="8">
        <f t="shared" si="3"/>
        <v>26.533291259072261</v>
      </c>
      <c r="G36" s="7">
        <f t="shared" si="4"/>
        <v>69.03</v>
      </c>
      <c r="H36" s="7">
        <f t="shared" si="5"/>
        <v>35.421905940594058</v>
      </c>
      <c r="I36" s="9"/>
      <c r="J36" s="5"/>
      <c r="L36" s="4"/>
      <c r="M36" s="4"/>
      <c r="N36" s="4"/>
    </row>
    <row r="37" spans="1:14" s="3" customFormat="1" ht="12.75" customHeight="1">
      <c r="A37">
        <v>142.78125</v>
      </c>
      <c r="B37">
        <v>255.3</v>
      </c>
      <c r="C37">
        <v>69.8</v>
      </c>
      <c r="D37">
        <v>2768</v>
      </c>
      <c r="E37">
        <v>92.4</v>
      </c>
      <c r="F37" s="8">
        <f t="shared" si="3"/>
        <v>26.902619122751659</v>
      </c>
      <c r="G37" s="7">
        <f t="shared" si="4"/>
        <v>68.14500000000001</v>
      </c>
      <c r="H37" s="7">
        <f t="shared" si="5"/>
        <v>35.914958111195737</v>
      </c>
      <c r="I37" s="9"/>
      <c r="J37" s="5"/>
      <c r="L37" s="4"/>
      <c r="M37" s="4"/>
      <c r="N37" s="4"/>
    </row>
    <row r="38" spans="1:14" s="3" customFormat="1" ht="12.75" customHeight="1">
      <c r="A38">
        <v>142.328125</v>
      </c>
      <c r="B38">
        <v>261.3</v>
      </c>
      <c r="C38">
        <v>72.099999999999994</v>
      </c>
      <c r="D38">
        <v>2841</v>
      </c>
      <c r="E38">
        <v>92.4</v>
      </c>
      <c r="F38" s="8">
        <f t="shared" si="3"/>
        <v>27.612117387188391</v>
      </c>
      <c r="G38" s="7">
        <f t="shared" si="4"/>
        <v>68.14500000000001</v>
      </c>
      <c r="H38" s="7">
        <f t="shared" si="5"/>
        <v>36.8621372810358</v>
      </c>
      <c r="I38" s="9"/>
      <c r="J38" s="5"/>
      <c r="L38" s="4"/>
      <c r="M38" s="4"/>
      <c r="N38" s="4"/>
    </row>
    <row r="39" spans="1:14" s="3" customFormat="1" ht="12.75" customHeight="1">
      <c r="A39">
        <v>142.09375</v>
      </c>
      <c r="B39">
        <v>268.7</v>
      </c>
      <c r="C39">
        <v>73.8</v>
      </c>
      <c r="D39">
        <v>2915</v>
      </c>
      <c r="E39">
        <v>92.4</v>
      </c>
      <c r="F39" s="8">
        <f t="shared" si="3"/>
        <v>28.331334805932471</v>
      </c>
      <c r="G39" s="7">
        <f t="shared" si="4"/>
        <v>68.14500000000001</v>
      </c>
      <c r="H39" s="7">
        <f t="shared" si="5"/>
        <v>37.822291507996958</v>
      </c>
      <c r="I39" s="9"/>
      <c r="J39" s="5"/>
      <c r="L39" s="4"/>
      <c r="M39" s="4"/>
      <c r="N39" s="4"/>
    </row>
    <row r="40" spans="1:14" s="3" customFormat="1" ht="12.75" customHeight="1">
      <c r="A40">
        <v>141.640625</v>
      </c>
      <c r="B40">
        <v>274.2</v>
      </c>
      <c r="C40">
        <v>76</v>
      </c>
      <c r="D40">
        <v>2988</v>
      </c>
      <c r="E40">
        <v>92.4</v>
      </c>
      <c r="F40" s="8">
        <f t="shared" si="3"/>
        <v>29.040833070369203</v>
      </c>
      <c r="G40" s="7">
        <f t="shared" si="4"/>
        <v>68.14500000000001</v>
      </c>
      <c r="H40" s="7">
        <f t="shared" si="5"/>
        <v>38.76947067783702</v>
      </c>
      <c r="I40" s="9"/>
      <c r="J40" s="5"/>
      <c r="L40" s="4"/>
      <c r="M40" s="4"/>
      <c r="N40" s="4"/>
    </row>
    <row r="41" spans="1:14" s="3" customFormat="1" ht="12.75" customHeight="1">
      <c r="A41">
        <v>142.328125</v>
      </c>
      <c r="B41">
        <v>280.5</v>
      </c>
      <c r="C41">
        <v>76.900000000000006</v>
      </c>
      <c r="D41">
        <v>3076</v>
      </c>
      <c r="E41">
        <v>92.4</v>
      </c>
      <c r="F41" s="8">
        <f t="shared" si="3"/>
        <v>29.896118649416223</v>
      </c>
      <c r="G41" s="7">
        <f t="shared" si="4"/>
        <v>68.14500000000001</v>
      </c>
      <c r="H41" s="7">
        <f t="shared" si="5"/>
        <v>39.911275704493526</v>
      </c>
      <c r="I41" s="9"/>
      <c r="J41" s="5"/>
      <c r="L41" s="4"/>
      <c r="M41" s="4"/>
      <c r="N41" s="4"/>
    </row>
    <row r="42" spans="1:14" s="3" customFormat="1" ht="12.75" customHeight="1">
      <c r="A42">
        <v>141.40625</v>
      </c>
      <c r="B42">
        <v>287.39999999999998</v>
      </c>
      <c r="C42">
        <v>79.7</v>
      </c>
      <c r="D42">
        <v>3164</v>
      </c>
      <c r="E42">
        <v>92.4</v>
      </c>
      <c r="F42" s="8">
        <f t="shared" si="3"/>
        <v>30.75140422846324</v>
      </c>
      <c r="G42" s="7">
        <f t="shared" si="4"/>
        <v>68.14500000000001</v>
      </c>
      <c r="H42" s="7">
        <f t="shared" si="5"/>
        <v>41.053080731150047</v>
      </c>
      <c r="I42" s="9"/>
      <c r="J42" s="5"/>
      <c r="L42" s="4"/>
      <c r="M42" s="4"/>
      <c r="N42" s="4"/>
    </row>
    <row r="43" spans="1:14" s="3" customFormat="1" ht="12.75" customHeight="1">
      <c r="A43">
        <v>141.40625</v>
      </c>
      <c r="B43">
        <v>293.5</v>
      </c>
      <c r="C43">
        <v>81.7</v>
      </c>
      <c r="D43">
        <v>3251</v>
      </c>
      <c r="E43">
        <v>92.4</v>
      </c>
      <c r="F43" s="8">
        <f t="shared" si="3"/>
        <v>31.596970653202906</v>
      </c>
      <c r="G43" s="7">
        <f t="shared" si="4"/>
        <v>68.14500000000001</v>
      </c>
      <c r="H43" s="7">
        <f t="shared" si="5"/>
        <v>42.181910700685464</v>
      </c>
      <c r="I43" s="9"/>
      <c r="J43" s="5"/>
      <c r="L43" s="4"/>
      <c r="M43" s="4"/>
      <c r="N43" s="4"/>
    </row>
    <row r="44" spans="1:14" s="3" customFormat="1" ht="12.75" customHeight="1">
      <c r="A44">
        <v>141.640625</v>
      </c>
      <c r="B44">
        <v>299.2</v>
      </c>
      <c r="C44">
        <v>82.5</v>
      </c>
      <c r="D44">
        <v>3325</v>
      </c>
      <c r="E44">
        <v>91.4</v>
      </c>
      <c r="F44" s="8">
        <f t="shared" si="3"/>
        <v>31.966445776796046</v>
      </c>
      <c r="G44" s="7">
        <f t="shared" si="4"/>
        <v>67.407500000000013</v>
      </c>
      <c r="H44" s="7">
        <f t="shared" si="5"/>
        <v>42.675159463061696</v>
      </c>
      <c r="I44" s="9"/>
      <c r="J44" s="5"/>
      <c r="L44" s="4"/>
      <c r="M44" s="4"/>
      <c r="N44" s="4"/>
    </row>
    <row r="45" spans="1:14" s="3" customFormat="1" ht="12.75" customHeight="1">
      <c r="A45">
        <v>141.171875</v>
      </c>
      <c r="B45">
        <v>306.2</v>
      </c>
      <c r="C45">
        <v>86.4</v>
      </c>
      <c r="D45">
        <v>3398</v>
      </c>
      <c r="E45">
        <v>91.4</v>
      </c>
      <c r="F45" s="8">
        <f t="shared" si="3"/>
        <v>32.668265488587359</v>
      </c>
      <c r="G45" s="7">
        <f t="shared" si="4"/>
        <v>67.407500000000013</v>
      </c>
      <c r="H45" s="7">
        <f t="shared" si="5"/>
        <v>43.612087776085311</v>
      </c>
      <c r="I45" s="9"/>
      <c r="J45" s="5"/>
      <c r="L45" s="4"/>
      <c r="M45" s="4"/>
      <c r="N45" s="4"/>
    </row>
    <row r="46" spans="1:14" s="3" customFormat="1" ht="12.75" customHeight="1">
      <c r="A46">
        <v>140.71875</v>
      </c>
      <c r="B46">
        <v>312.2</v>
      </c>
      <c r="C46">
        <v>88.5</v>
      </c>
      <c r="D46">
        <v>3486</v>
      </c>
      <c r="E46">
        <v>91.4</v>
      </c>
      <c r="F46" s="8">
        <f t="shared" si="3"/>
        <v>33.514294730198806</v>
      </c>
      <c r="G46" s="7">
        <f t="shared" si="4"/>
        <v>67.407500000000013</v>
      </c>
      <c r="H46" s="7">
        <f t="shared" si="5"/>
        <v>44.741535605483634</v>
      </c>
      <c r="I46" s="9"/>
      <c r="J46" s="5"/>
      <c r="L46" s="4"/>
      <c r="M46" s="4"/>
      <c r="N46" s="4"/>
    </row>
    <row r="47" spans="1:14" s="3" customFormat="1" ht="12.75" customHeight="1">
      <c r="A47">
        <v>140.953125</v>
      </c>
      <c r="B47">
        <v>319.10000000000002</v>
      </c>
      <c r="C47">
        <v>90.7</v>
      </c>
      <c r="D47">
        <v>3559</v>
      </c>
      <c r="E47">
        <v>91.4</v>
      </c>
      <c r="F47" s="8">
        <f t="shared" si="3"/>
        <v>34.216114441990115</v>
      </c>
      <c r="G47" s="7">
        <f t="shared" si="4"/>
        <v>67.407500000000013</v>
      </c>
      <c r="H47" s="7">
        <f t="shared" si="5"/>
        <v>45.678463918507241</v>
      </c>
      <c r="I47" s="9"/>
      <c r="J47" s="5"/>
      <c r="L47" s="4"/>
      <c r="M47" s="4"/>
      <c r="N47" s="4"/>
    </row>
    <row r="48" spans="1:14" s="3" customFormat="1" ht="12.75" customHeight="1">
      <c r="A48">
        <v>140.71875</v>
      </c>
      <c r="B48">
        <v>325.7</v>
      </c>
      <c r="C48">
        <v>92.2</v>
      </c>
      <c r="D48">
        <v>3632</v>
      </c>
      <c r="E48">
        <v>91.4</v>
      </c>
      <c r="F48" s="8">
        <f t="shared" si="3"/>
        <v>34.917934153781431</v>
      </c>
      <c r="G48" s="7">
        <f t="shared" si="4"/>
        <v>67.407500000000013</v>
      </c>
      <c r="H48" s="7">
        <f t="shared" si="5"/>
        <v>46.615392231530855</v>
      </c>
      <c r="I48" s="9"/>
      <c r="J48" s="5"/>
      <c r="L48" s="4"/>
      <c r="M48" s="4"/>
      <c r="N48" s="4"/>
    </row>
    <row r="49" spans="1:14" s="3" customFormat="1" ht="12.75" customHeight="1">
      <c r="A49">
        <v>140.03125</v>
      </c>
      <c r="B49">
        <v>331.1</v>
      </c>
      <c r="C49">
        <v>92.9</v>
      </c>
      <c r="D49">
        <v>3720</v>
      </c>
      <c r="E49">
        <v>91.4</v>
      </c>
      <c r="F49" s="8">
        <f t="shared" si="3"/>
        <v>35.763963395392871</v>
      </c>
      <c r="G49" s="7">
        <f t="shared" si="4"/>
        <v>67.407500000000013</v>
      </c>
      <c r="H49" s="7">
        <f t="shared" si="5"/>
        <v>47.744840060929178</v>
      </c>
      <c r="I49" s="9"/>
      <c r="J49" s="5"/>
      <c r="L49" s="4"/>
      <c r="M49" s="4"/>
      <c r="N49" s="4"/>
    </row>
    <row r="50" spans="1:14" s="3" customFormat="1" ht="12.75" customHeight="1">
      <c r="A50">
        <v>140.5</v>
      </c>
      <c r="B50">
        <v>338.7</v>
      </c>
      <c r="C50">
        <v>95.5</v>
      </c>
      <c r="D50">
        <v>3793</v>
      </c>
      <c r="E50">
        <v>91.4</v>
      </c>
      <c r="F50" s="8">
        <f t="shared" si="3"/>
        <v>36.46578310718418</v>
      </c>
      <c r="G50" s="7">
        <f t="shared" si="4"/>
        <v>67.407500000000013</v>
      </c>
      <c r="H50" s="7">
        <f t="shared" si="5"/>
        <v>48.681768373952792</v>
      </c>
      <c r="I50" s="9"/>
      <c r="J50" s="5"/>
      <c r="L50" s="4"/>
      <c r="M50" s="4"/>
      <c r="N50" s="4"/>
    </row>
    <row r="51" spans="1:14" s="3" customFormat="1" ht="12.75" customHeight="1">
      <c r="A51">
        <v>140.71875</v>
      </c>
      <c r="B51">
        <v>343.7</v>
      </c>
      <c r="C51">
        <v>96.7</v>
      </c>
      <c r="D51">
        <v>3896</v>
      </c>
      <c r="E51">
        <v>91.4</v>
      </c>
      <c r="F51" s="8">
        <f t="shared" si="3"/>
        <v>37.456021878615758</v>
      </c>
      <c r="G51" s="7">
        <f t="shared" si="4"/>
        <v>67.407500000000013</v>
      </c>
      <c r="H51" s="7">
        <f t="shared" si="5"/>
        <v>50.003735719725832</v>
      </c>
      <c r="I51" s="9"/>
      <c r="J51" s="5"/>
      <c r="L51" s="4"/>
      <c r="M51" s="4"/>
      <c r="N51" s="4"/>
    </row>
    <row r="52" spans="1:14" s="3" customFormat="1" ht="12.75" customHeight="1">
      <c r="A52">
        <v>139.578125</v>
      </c>
      <c r="B52">
        <v>351.4</v>
      </c>
      <c r="C52">
        <v>98.5</v>
      </c>
      <c r="D52">
        <v>3969</v>
      </c>
      <c r="E52">
        <v>91.4</v>
      </c>
      <c r="F52" s="8">
        <f t="shared" si="3"/>
        <v>38.157841590407074</v>
      </c>
      <c r="G52" s="7">
        <f t="shared" si="4"/>
        <v>67.407500000000013</v>
      </c>
      <c r="H52" s="7">
        <f t="shared" si="5"/>
        <v>50.940664032749439</v>
      </c>
      <c r="I52" s="9"/>
      <c r="J52" s="5"/>
      <c r="L52" s="4"/>
      <c r="M52" s="4"/>
      <c r="N52" s="4"/>
    </row>
    <row r="53" spans="1:14" s="3" customFormat="1" ht="12.75" customHeight="1">
      <c r="A53">
        <v>139.34375</v>
      </c>
      <c r="B53">
        <v>356.4</v>
      </c>
      <c r="C53">
        <v>101.2</v>
      </c>
      <c r="D53">
        <v>4028</v>
      </c>
      <c r="E53">
        <v>91.4</v>
      </c>
      <c r="F53" s="8">
        <f t="shared" si="3"/>
        <v>38.725065741032921</v>
      </c>
      <c r="G53" s="7">
        <f t="shared" si="4"/>
        <v>67.407500000000013</v>
      </c>
      <c r="H53" s="7">
        <f t="shared" si="5"/>
        <v>51.697907463823313</v>
      </c>
      <c r="I53" s="9"/>
      <c r="J53" s="5"/>
      <c r="L53" s="4"/>
      <c r="M53" s="4"/>
      <c r="N53" s="4"/>
    </row>
    <row r="54" spans="1:14" s="3" customFormat="1" ht="12.75" customHeight="1">
      <c r="A54">
        <v>139.8125</v>
      </c>
      <c r="B54">
        <v>363.3</v>
      </c>
      <c r="C54">
        <v>102.6</v>
      </c>
      <c r="D54">
        <v>4116</v>
      </c>
      <c r="E54">
        <v>91.4</v>
      </c>
      <c r="F54" s="8">
        <f t="shared" si="3"/>
        <v>39.571094982644368</v>
      </c>
      <c r="G54" s="7">
        <f t="shared" si="4"/>
        <v>67.407500000000013</v>
      </c>
      <c r="H54" s="7">
        <f t="shared" si="5"/>
        <v>52.827355293221643</v>
      </c>
      <c r="I54" s="9"/>
      <c r="J54" s="5"/>
      <c r="L54" s="4"/>
      <c r="M54" s="4"/>
      <c r="N54" s="4"/>
    </row>
    <row r="55" spans="1:14" s="3" customFormat="1" ht="12.75" customHeight="1">
      <c r="A55">
        <v>139.125</v>
      </c>
      <c r="B55">
        <v>369.6</v>
      </c>
      <c r="C55">
        <v>106.3</v>
      </c>
      <c r="D55">
        <v>4204</v>
      </c>
      <c r="E55">
        <v>91.4</v>
      </c>
      <c r="F55" s="8">
        <f t="shared" si="3"/>
        <v>40.417124224255815</v>
      </c>
      <c r="G55" s="7">
        <f t="shared" si="4"/>
        <v>67.407500000000013</v>
      </c>
      <c r="H55" s="7">
        <f t="shared" si="5"/>
        <v>53.956803122619966</v>
      </c>
      <c r="I55" s="9"/>
      <c r="J55" s="5"/>
      <c r="L55" s="4"/>
      <c r="M55" s="4"/>
      <c r="N55" s="4"/>
    </row>
    <row r="56" spans="1:14" s="3" customFormat="1" ht="12.75" customHeight="1">
      <c r="A56">
        <v>139.125</v>
      </c>
      <c r="B56">
        <v>376.4</v>
      </c>
      <c r="C56">
        <v>108</v>
      </c>
      <c r="D56">
        <v>4291</v>
      </c>
      <c r="E56">
        <v>91.4</v>
      </c>
      <c r="F56" s="8">
        <f t="shared" si="3"/>
        <v>41.253539497212586</v>
      </c>
      <c r="G56" s="7">
        <f t="shared" si="4"/>
        <v>67.407500000000013</v>
      </c>
      <c r="H56" s="7">
        <f t="shared" si="5"/>
        <v>55.073416317593313</v>
      </c>
      <c r="I56" s="9"/>
      <c r="J56" s="5"/>
      <c r="L56" s="4"/>
      <c r="M56" s="4"/>
      <c r="N56" s="4"/>
    </row>
    <row r="57" spans="1:14" s="3" customFormat="1" ht="12.75" customHeight="1">
      <c r="A57">
        <v>138.890625</v>
      </c>
      <c r="B57">
        <v>383.7</v>
      </c>
      <c r="C57">
        <v>110</v>
      </c>
      <c r="D57">
        <v>4350</v>
      </c>
      <c r="E57">
        <v>90.2</v>
      </c>
      <c r="F57" s="8">
        <f t="shared" si="3"/>
        <v>41.271694540864623</v>
      </c>
      <c r="G57" s="7">
        <f t="shared" si="4"/>
        <v>66.522500000000008</v>
      </c>
      <c r="H57" s="7">
        <f t="shared" si="5"/>
        <v>55.097653274942893</v>
      </c>
      <c r="I57" s="9"/>
      <c r="J57" s="5"/>
      <c r="L57" s="4"/>
      <c r="M57" s="4"/>
      <c r="N57" s="4"/>
    </row>
    <row r="58" spans="1:14" s="3" customFormat="1" ht="12.75" customHeight="1">
      <c r="A58">
        <v>139.34375</v>
      </c>
      <c r="B58">
        <v>389.7</v>
      </c>
      <c r="C58">
        <v>112.6</v>
      </c>
      <c r="D58">
        <v>4423</v>
      </c>
      <c r="E58">
        <v>90.2</v>
      </c>
      <c r="F58" s="8">
        <f t="shared" si="3"/>
        <v>41.964299989481439</v>
      </c>
      <c r="G58" s="7">
        <f t="shared" si="4"/>
        <v>66.522500000000008</v>
      </c>
      <c r="H58" s="7">
        <f t="shared" si="5"/>
        <v>56.022280559786751</v>
      </c>
      <c r="I58" s="9"/>
      <c r="J58" s="5"/>
      <c r="L58" s="4"/>
      <c r="M58" s="4"/>
      <c r="N58" s="4"/>
    </row>
    <row r="59" spans="1:14" s="3" customFormat="1" ht="12.75" customHeight="1">
      <c r="A59">
        <v>137.96875</v>
      </c>
      <c r="B59">
        <v>395.1</v>
      </c>
      <c r="C59">
        <v>113.7</v>
      </c>
      <c r="D59">
        <v>4526</v>
      </c>
      <c r="E59">
        <v>90.2</v>
      </c>
      <c r="F59" s="8">
        <f t="shared" si="3"/>
        <v>42.941537814242139</v>
      </c>
      <c r="G59" s="7">
        <f t="shared" si="4"/>
        <v>66.522500000000008</v>
      </c>
      <c r="H59" s="7">
        <f t="shared" si="5"/>
        <v>57.32689166031988</v>
      </c>
      <c r="I59" s="9"/>
      <c r="J59" s="5"/>
      <c r="L59" s="4"/>
      <c r="M59" s="4"/>
      <c r="N59" s="4"/>
    </row>
    <row r="60" spans="1:14" s="3" customFormat="1" ht="12.75" customHeight="1">
      <c r="A60">
        <v>137.75</v>
      </c>
      <c r="B60">
        <v>402.1</v>
      </c>
      <c r="C60">
        <v>115.3</v>
      </c>
      <c r="D60">
        <v>4628</v>
      </c>
      <c r="E60">
        <v>90.2</v>
      </c>
      <c r="F60" s="8">
        <f t="shared" si="3"/>
        <v>43.909287893131378</v>
      </c>
      <c r="G60" s="7">
        <f t="shared" si="4"/>
        <v>66.522500000000008</v>
      </c>
      <c r="H60" s="7">
        <f t="shared" si="5"/>
        <v>58.618836633663378</v>
      </c>
      <c r="I60" s="9"/>
      <c r="J60" s="5"/>
      <c r="L60" s="4"/>
      <c r="M60" s="4"/>
      <c r="N60" s="4"/>
    </row>
    <row r="61" spans="1:14" s="3" customFormat="1" ht="12.75" customHeight="1">
      <c r="A61">
        <v>136.375</v>
      </c>
      <c r="B61">
        <v>409.3</v>
      </c>
      <c r="C61">
        <v>116.3</v>
      </c>
      <c r="D61">
        <v>4746</v>
      </c>
      <c r="E61">
        <v>90.2</v>
      </c>
      <c r="F61" s="8">
        <f t="shared" si="3"/>
        <v>45.028841905964029</v>
      </c>
      <c r="G61" s="7">
        <f t="shared" si="4"/>
        <v>66.522500000000008</v>
      </c>
      <c r="H61" s="7">
        <f t="shared" si="5"/>
        <v>60.113439642041136</v>
      </c>
      <c r="I61" s="9"/>
      <c r="J61" s="5"/>
      <c r="L61" s="4"/>
      <c r="M61" s="4"/>
      <c r="N61" s="4"/>
    </row>
    <row r="62" spans="1:14" s="3" customFormat="1" ht="12.75" customHeight="1">
      <c r="A62">
        <v>139.125</v>
      </c>
      <c r="B62">
        <v>418.4</v>
      </c>
      <c r="C62">
        <v>116.2</v>
      </c>
      <c r="D62">
        <v>4833</v>
      </c>
      <c r="E62">
        <v>90.2</v>
      </c>
      <c r="F62" s="8">
        <f t="shared" si="3"/>
        <v>45.854275796781323</v>
      </c>
      <c r="G62" s="7">
        <f t="shared" si="4"/>
        <v>66.522500000000008</v>
      </c>
      <c r="H62" s="7">
        <f t="shared" si="5"/>
        <v>61.215392707539998</v>
      </c>
      <c r="I62" s="9"/>
      <c r="J62" s="5"/>
      <c r="L62" s="4"/>
      <c r="M62" s="4"/>
      <c r="N62" s="4"/>
    </row>
    <row r="63" spans="1:14" s="3" customFormat="1" ht="12.75" customHeight="1">
      <c r="A63">
        <v>137.75</v>
      </c>
      <c r="B63">
        <v>438.2</v>
      </c>
      <c r="C63">
        <v>115.2</v>
      </c>
      <c r="D63">
        <v>4921</v>
      </c>
      <c r="E63">
        <v>91.4</v>
      </c>
      <c r="F63" s="8">
        <f t="shared" si="3"/>
        <v>47.310339749658148</v>
      </c>
      <c r="G63" s="7">
        <f t="shared" si="4"/>
        <v>67.407500000000013</v>
      </c>
      <c r="H63" s="7">
        <f t="shared" si="5"/>
        <v>63.159236005331316</v>
      </c>
      <c r="I63" s="9"/>
      <c r="J63" s="5"/>
      <c r="L63" s="4"/>
      <c r="M63" s="4"/>
      <c r="N63" s="4"/>
    </row>
    <row r="64" spans="1:14" s="3" customFormat="1" ht="12.75" customHeight="1">
      <c r="A64">
        <v>138.890625</v>
      </c>
      <c r="B64">
        <v>419.8</v>
      </c>
      <c r="C64">
        <v>114.8</v>
      </c>
      <c r="D64">
        <v>5009</v>
      </c>
      <c r="E64">
        <v>90.2</v>
      </c>
      <c r="F64" s="8">
        <f t="shared" si="3"/>
        <v>47.524119070158832</v>
      </c>
      <c r="G64" s="7">
        <f t="shared" si="4"/>
        <v>66.522500000000008</v>
      </c>
      <c r="H64" s="7">
        <f t="shared" si="5"/>
        <v>63.444631092916985</v>
      </c>
      <c r="I64" s="9"/>
      <c r="J64" s="5"/>
      <c r="L64" s="4"/>
      <c r="M64" s="4"/>
      <c r="N64" s="4"/>
    </row>
    <row r="65" spans="1:14" s="3" customFormat="1" ht="12.75" customHeight="1">
      <c r="A65">
        <v>138.65625</v>
      </c>
      <c r="B65">
        <v>424</v>
      </c>
      <c r="C65">
        <v>116.7</v>
      </c>
      <c r="D65">
        <v>5083</v>
      </c>
      <c r="E65">
        <v>90.2</v>
      </c>
      <c r="F65" s="8">
        <f t="shared" si="3"/>
        <v>48.226212264647103</v>
      </c>
      <c r="G65" s="7">
        <f t="shared" si="4"/>
        <v>66.522500000000008</v>
      </c>
      <c r="H65" s="7">
        <f t="shared" si="5"/>
        <v>64.381924504950504</v>
      </c>
      <c r="I65" s="9"/>
      <c r="J65" s="5"/>
      <c r="L65" s="4"/>
      <c r="M65" s="4"/>
      <c r="N65" s="4"/>
    </row>
    <row r="66" spans="1:14" s="3" customFormat="1" ht="12.75" customHeight="1">
      <c r="A66">
        <v>138.65625</v>
      </c>
      <c r="B66">
        <v>421.8</v>
      </c>
      <c r="C66">
        <v>118.2</v>
      </c>
      <c r="D66">
        <v>5156</v>
      </c>
      <c r="E66">
        <v>89</v>
      </c>
      <c r="F66" s="8">
        <f t="shared" si="3"/>
        <v>48.268013043020929</v>
      </c>
      <c r="G66" s="7">
        <f t="shared" si="4"/>
        <v>65.637500000000003</v>
      </c>
      <c r="H66" s="7">
        <f t="shared" si="5"/>
        <v>64.437728484386909</v>
      </c>
      <c r="I66" s="9"/>
      <c r="J66" s="5"/>
      <c r="L66" s="4"/>
      <c r="M66" s="4"/>
      <c r="N66" s="4"/>
    </row>
    <row r="67" spans="1:14" s="3" customFormat="1" ht="12.75" customHeight="1">
      <c r="A67">
        <v>139.34375</v>
      </c>
      <c r="B67">
        <v>419.7</v>
      </c>
      <c r="C67">
        <v>118.8</v>
      </c>
      <c r="D67">
        <v>5244</v>
      </c>
      <c r="E67">
        <v>87.8</v>
      </c>
      <c r="F67" s="8">
        <f t="shared" si="3"/>
        <v>48.429914799621336</v>
      </c>
      <c r="G67" s="7">
        <f t="shared" si="4"/>
        <v>64.752499999999998</v>
      </c>
      <c r="H67" s="7">
        <f t="shared" si="5"/>
        <v>64.653867098248284</v>
      </c>
      <c r="I67" s="9"/>
      <c r="J67" s="5"/>
      <c r="L67" s="4"/>
      <c r="M67" s="4"/>
      <c r="N67" s="4"/>
    </row>
    <row r="68" spans="1:14" s="3" customFormat="1" ht="12.75" customHeight="1">
      <c r="A68">
        <v>141.171875</v>
      </c>
      <c r="B68">
        <v>411.4</v>
      </c>
      <c r="C68">
        <v>118.6</v>
      </c>
      <c r="D68">
        <v>5332</v>
      </c>
      <c r="E68">
        <v>86.6</v>
      </c>
      <c r="F68" s="8">
        <f t="shared" ref="F68:F131" si="6">(D68*E68)/9507</f>
        <v>48.569601346376352</v>
      </c>
      <c r="G68" s="7">
        <f t="shared" ref="G68:G131" si="7">SUM(E68*0.7375)</f>
        <v>63.8675</v>
      </c>
      <c r="H68" s="7">
        <f t="shared" ref="H68:H131" si="8">SUM(D68*G68)/5252</f>
        <v>64.840348438690029</v>
      </c>
      <c r="I68" s="9"/>
      <c r="J68" s="5"/>
      <c r="L68" s="4"/>
      <c r="M68" s="4"/>
      <c r="N68" s="4"/>
    </row>
    <row r="69" spans="1:14" s="3" customFormat="1" ht="12.75" customHeight="1">
      <c r="A69">
        <v>140.265625</v>
      </c>
      <c r="B69">
        <v>409.2</v>
      </c>
      <c r="C69">
        <v>118.5</v>
      </c>
      <c r="D69">
        <v>5390</v>
      </c>
      <c r="E69">
        <v>84.2</v>
      </c>
      <c r="F69" s="8">
        <f t="shared" si="6"/>
        <v>47.737246239612915</v>
      </c>
      <c r="G69" s="7">
        <f t="shared" si="7"/>
        <v>62.097500000000004</v>
      </c>
      <c r="H69" s="7">
        <f t="shared" si="8"/>
        <v>63.729155559786754</v>
      </c>
      <c r="I69" s="9"/>
      <c r="J69" s="5"/>
      <c r="L69" s="4"/>
      <c r="M69" s="4"/>
      <c r="N69" s="4"/>
    </row>
    <row r="70" spans="1:14" s="3" customFormat="1" ht="12.75" customHeight="1">
      <c r="A70">
        <v>139.8125</v>
      </c>
      <c r="B70">
        <v>407.2</v>
      </c>
      <c r="C70">
        <v>118.7</v>
      </c>
      <c r="D70">
        <v>5463</v>
      </c>
      <c r="E70">
        <v>83</v>
      </c>
      <c r="F70" s="8">
        <f t="shared" si="6"/>
        <v>47.694225307668034</v>
      </c>
      <c r="G70" s="7">
        <f t="shared" si="7"/>
        <v>61.212500000000006</v>
      </c>
      <c r="H70" s="7">
        <f t="shared" si="8"/>
        <v>63.671722677075401</v>
      </c>
      <c r="I70" s="9"/>
      <c r="J70" s="5"/>
      <c r="L70" s="4"/>
      <c r="M70" s="4"/>
      <c r="N70" s="4"/>
    </row>
    <row r="71" spans="1:14" s="3" customFormat="1" ht="12.75" customHeight="1">
      <c r="A71">
        <v>139.34375</v>
      </c>
      <c r="B71">
        <v>400.8</v>
      </c>
      <c r="C71">
        <v>118.9</v>
      </c>
      <c r="D71">
        <v>5507</v>
      </c>
      <c r="E71">
        <v>80.599999999999994</v>
      </c>
      <c r="F71" s="8">
        <f t="shared" si="6"/>
        <v>46.688145576943299</v>
      </c>
      <c r="G71" s="7">
        <f t="shared" si="7"/>
        <v>59.442500000000003</v>
      </c>
      <c r="H71" s="7">
        <f t="shared" si="8"/>
        <v>62.328607673267335</v>
      </c>
      <c r="I71" s="9"/>
      <c r="J71" s="5"/>
      <c r="L71" s="4"/>
      <c r="M71" s="4"/>
      <c r="N71" s="4"/>
    </row>
    <row r="72" spans="1:14" s="3" customFormat="1" ht="12.75" customHeight="1">
      <c r="A72">
        <v>139.578125</v>
      </c>
      <c r="B72">
        <v>396</v>
      </c>
      <c r="C72">
        <v>118.9</v>
      </c>
      <c r="D72">
        <v>5595</v>
      </c>
      <c r="E72">
        <v>79.400000000000006</v>
      </c>
      <c r="F72" s="8">
        <f t="shared" si="6"/>
        <v>46.727989902177349</v>
      </c>
      <c r="G72" s="7">
        <f t="shared" si="7"/>
        <v>58.557500000000005</v>
      </c>
      <c r="H72" s="7">
        <f t="shared" si="8"/>
        <v>62.381799790555981</v>
      </c>
      <c r="I72" s="9"/>
      <c r="J72" s="5"/>
      <c r="L72" s="4"/>
      <c r="M72" s="4"/>
      <c r="N72" s="4"/>
    </row>
    <row r="73" spans="1:14" s="3" customFormat="1" ht="12.75" customHeight="1">
      <c r="A73">
        <v>138.890625</v>
      </c>
      <c r="B73">
        <v>392.4</v>
      </c>
      <c r="C73">
        <v>119</v>
      </c>
      <c r="D73">
        <v>5654</v>
      </c>
      <c r="E73">
        <v>78.2</v>
      </c>
      <c r="F73" s="8">
        <f t="shared" si="6"/>
        <v>46.507078994425157</v>
      </c>
      <c r="G73" s="7">
        <f t="shared" si="7"/>
        <v>57.672500000000007</v>
      </c>
      <c r="H73" s="7">
        <f t="shared" si="8"/>
        <v>62.086884044173658</v>
      </c>
      <c r="I73" s="9"/>
      <c r="J73" s="5"/>
      <c r="L73" s="4"/>
      <c r="M73" s="4"/>
      <c r="N73" s="4"/>
    </row>
    <row r="74" spans="1:14" s="3" customFormat="1" ht="12.75" customHeight="1">
      <c r="A74">
        <v>140.71875</v>
      </c>
      <c r="B74">
        <v>385.4</v>
      </c>
      <c r="C74">
        <v>119</v>
      </c>
      <c r="D74">
        <v>5712</v>
      </c>
      <c r="E74">
        <v>77</v>
      </c>
      <c r="F74" s="8">
        <f t="shared" si="6"/>
        <v>46.263174502997792</v>
      </c>
      <c r="G74" s="7">
        <f t="shared" si="7"/>
        <v>56.787500000000001</v>
      </c>
      <c r="H74" s="7">
        <f t="shared" si="8"/>
        <v>61.761271896420411</v>
      </c>
      <c r="I74" s="9"/>
      <c r="J74" s="5"/>
      <c r="L74" s="4"/>
      <c r="M74" s="4"/>
      <c r="N74" s="4"/>
    </row>
    <row r="75" spans="1:14" s="3" customFormat="1" ht="12.75" customHeight="1">
      <c r="A75">
        <v>139.578125</v>
      </c>
      <c r="B75">
        <v>378.8</v>
      </c>
      <c r="C75">
        <v>118.9</v>
      </c>
      <c r="D75">
        <v>5800</v>
      </c>
      <c r="E75">
        <v>74.8</v>
      </c>
      <c r="F75" s="8">
        <f t="shared" si="6"/>
        <v>45.633743557378772</v>
      </c>
      <c r="G75" s="7">
        <f t="shared" si="7"/>
        <v>55.164999999999999</v>
      </c>
      <c r="H75" s="7">
        <f t="shared" si="8"/>
        <v>60.920982482863671</v>
      </c>
      <c r="I75" s="9"/>
      <c r="J75" s="5"/>
      <c r="L75" s="4"/>
      <c r="M75" s="4"/>
      <c r="N75" s="4"/>
    </row>
    <row r="76" spans="1:14" s="3" customFormat="1" ht="12.75" customHeight="1">
      <c r="A76">
        <v>140.03125</v>
      </c>
      <c r="B76">
        <v>373.2</v>
      </c>
      <c r="C76">
        <v>118.8</v>
      </c>
      <c r="D76">
        <v>5874</v>
      </c>
      <c r="E76">
        <v>73.599999999999994</v>
      </c>
      <c r="F76" s="8">
        <f t="shared" si="6"/>
        <v>45.474534553486897</v>
      </c>
      <c r="G76" s="7">
        <f t="shared" si="7"/>
        <v>54.28</v>
      </c>
      <c r="H76" s="7">
        <f t="shared" si="8"/>
        <v>60.708438690022852</v>
      </c>
      <c r="I76" s="9"/>
      <c r="J76" s="5"/>
      <c r="L76" s="4"/>
      <c r="M76" s="4"/>
      <c r="N76" s="4"/>
    </row>
    <row r="77" spans="1:14" s="3" customFormat="1" ht="12.75" customHeight="1">
      <c r="A77">
        <v>139.8125</v>
      </c>
      <c r="B77">
        <v>365.5</v>
      </c>
      <c r="C77">
        <v>118.8</v>
      </c>
      <c r="D77">
        <v>5947</v>
      </c>
      <c r="E77">
        <v>71.2</v>
      </c>
      <c r="F77" s="8">
        <f t="shared" si="6"/>
        <v>44.538382244661832</v>
      </c>
      <c r="G77" s="7">
        <f t="shared" si="7"/>
        <v>52.510000000000005</v>
      </c>
      <c r="H77" s="7">
        <f t="shared" si="8"/>
        <v>59.45867669459254</v>
      </c>
      <c r="I77" s="9"/>
      <c r="J77" s="5"/>
      <c r="L77" s="4"/>
      <c r="M77" s="4"/>
      <c r="N77" s="4"/>
    </row>
    <row r="78" spans="1:14" s="3" customFormat="1" ht="12.75" customHeight="1">
      <c r="A78">
        <v>140.5</v>
      </c>
      <c r="B78">
        <v>364.7</v>
      </c>
      <c r="C78">
        <v>118.7</v>
      </c>
      <c r="D78">
        <v>6020</v>
      </c>
      <c r="E78">
        <v>68.8</v>
      </c>
      <c r="F78" s="8">
        <f t="shared" si="6"/>
        <v>43.565372883138743</v>
      </c>
      <c r="G78" s="7">
        <f t="shared" si="7"/>
        <v>50.74</v>
      </c>
      <c r="H78" s="7">
        <f t="shared" si="8"/>
        <v>58.159710586443261</v>
      </c>
      <c r="I78" s="9"/>
      <c r="J78" s="5"/>
      <c r="L78" s="4"/>
      <c r="M78" s="4"/>
      <c r="N78" s="4"/>
    </row>
    <row r="79" spans="1:14" s="3" customFormat="1" ht="12.75" customHeight="1">
      <c r="A79">
        <v>139.578125</v>
      </c>
      <c r="B79">
        <v>359.4</v>
      </c>
      <c r="C79">
        <v>118.7</v>
      </c>
      <c r="D79">
        <v>6079</v>
      </c>
      <c r="E79">
        <v>67.599999999999994</v>
      </c>
      <c r="F79" s="8">
        <f t="shared" si="6"/>
        <v>43.225034185337115</v>
      </c>
      <c r="G79" s="7">
        <f t="shared" si="7"/>
        <v>49.854999999999997</v>
      </c>
      <c r="H79" s="7">
        <f t="shared" si="8"/>
        <v>57.705358910891086</v>
      </c>
      <c r="I79" s="9"/>
      <c r="J79" s="5"/>
      <c r="L79" s="4"/>
      <c r="M79" s="4"/>
      <c r="N79" s="4"/>
    </row>
    <row r="80" spans="1:14" s="3" customFormat="1" ht="12.75" customHeight="1">
      <c r="A80">
        <v>140.265625</v>
      </c>
      <c r="B80">
        <v>351.9</v>
      </c>
      <c r="C80">
        <v>118.7</v>
      </c>
      <c r="D80">
        <v>6152</v>
      </c>
      <c r="E80">
        <v>66.400000000000006</v>
      </c>
      <c r="F80" s="8">
        <f t="shared" si="6"/>
        <v>42.967581781844963</v>
      </c>
      <c r="G80" s="7">
        <f t="shared" si="7"/>
        <v>48.970000000000006</v>
      </c>
      <c r="H80" s="7">
        <f t="shared" si="8"/>
        <v>57.361660319878155</v>
      </c>
      <c r="I80" s="9"/>
      <c r="J80" s="5"/>
      <c r="L80" s="4"/>
      <c r="M80" s="4"/>
      <c r="N80" s="4"/>
    </row>
    <row r="81" spans="1:14" s="3" customFormat="1" ht="12.75" customHeight="1">
      <c r="A81">
        <v>140.5</v>
      </c>
      <c r="B81">
        <v>350.8</v>
      </c>
      <c r="C81">
        <v>118.7</v>
      </c>
      <c r="D81">
        <v>6240</v>
      </c>
      <c r="E81">
        <v>65.2</v>
      </c>
      <c r="F81" s="8">
        <f t="shared" si="6"/>
        <v>42.79457242032187</v>
      </c>
      <c r="G81" s="7">
        <f t="shared" si="7"/>
        <v>48.085000000000008</v>
      </c>
      <c r="H81" s="7">
        <f t="shared" si="8"/>
        <v>57.130693069306936</v>
      </c>
      <c r="I81" s="9"/>
      <c r="J81" s="5"/>
      <c r="L81" s="4"/>
      <c r="M81" s="4"/>
      <c r="N81" s="4"/>
    </row>
    <row r="82" spans="1:14" s="3" customFormat="1" ht="12.75" customHeight="1">
      <c r="A82">
        <v>139.8125</v>
      </c>
      <c r="B82">
        <v>344.8</v>
      </c>
      <c r="C82">
        <v>118.7</v>
      </c>
      <c r="D82">
        <v>6298</v>
      </c>
      <c r="E82">
        <v>64</v>
      </c>
      <c r="F82" s="8">
        <f t="shared" si="6"/>
        <v>42.397391395813614</v>
      </c>
      <c r="G82" s="7">
        <f t="shared" si="7"/>
        <v>47.2</v>
      </c>
      <c r="H82" s="7">
        <f t="shared" si="8"/>
        <v>56.600456968773805</v>
      </c>
      <c r="I82" s="9"/>
      <c r="J82" s="5"/>
      <c r="L82" s="4"/>
      <c r="M82" s="4"/>
      <c r="N82" s="4"/>
    </row>
    <row r="83" spans="1:14" s="3" customFormat="1" ht="12.75" customHeight="1">
      <c r="A83">
        <v>140.953125</v>
      </c>
      <c r="B83">
        <v>341.5</v>
      </c>
      <c r="C83">
        <v>118.1</v>
      </c>
      <c r="D83">
        <v>6386</v>
      </c>
      <c r="E83">
        <v>61.6</v>
      </c>
      <c r="F83" s="8">
        <f t="shared" si="6"/>
        <v>41.377679604501949</v>
      </c>
      <c r="G83" s="7">
        <f t="shared" si="7"/>
        <v>45.430000000000007</v>
      </c>
      <c r="H83" s="7">
        <f t="shared" si="8"/>
        <v>55.239143183549132</v>
      </c>
      <c r="I83" s="9"/>
      <c r="J83" s="5"/>
      <c r="L83" s="4"/>
      <c r="M83" s="4"/>
      <c r="N83" s="4"/>
    </row>
    <row r="84" spans="1:14" s="3" customFormat="1" ht="12.75" customHeight="1">
      <c r="A84">
        <v>139.8125</v>
      </c>
      <c r="B84">
        <v>335.8</v>
      </c>
      <c r="C84">
        <v>117.8</v>
      </c>
      <c r="D84">
        <v>6459</v>
      </c>
      <c r="E84">
        <v>60.6</v>
      </c>
      <c r="F84" s="8">
        <f t="shared" si="6"/>
        <v>41.17128431681919</v>
      </c>
      <c r="G84" s="7">
        <f t="shared" si="7"/>
        <v>44.692500000000003</v>
      </c>
      <c r="H84" s="7">
        <f t="shared" si="8"/>
        <v>54.963605769230774</v>
      </c>
      <c r="I84" s="9"/>
      <c r="J84" s="5"/>
      <c r="L84" s="4"/>
      <c r="M84" s="4"/>
      <c r="N84" s="4"/>
    </row>
    <row r="85" spans="1:14" s="3" customFormat="1" ht="12.75" customHeight="1">
      <c r="A85">
        <v>140.71875</v>
      </c>
      <c r="B85">
        <v>330.3</v>
      </c>
      <c r="C85">
        <v>117.6</v>
      </c>
      <c r="D85">
        <v>6533</v>
      </c>
      <c r="E85">
        <v>59.4</v>
      </c>
      <c r="F85" s="8">
        <f t="shared" si="6"/>
        <v>40.818365414957398</v>
      </c>
      <c r="G85" s="7">
        <f t="shared" si="7"/>
        <v>43.807500000000005</v>
      </c>
      <c r="H85" s="7">
        <f t="shared" si="8"/>
        <v>54.492459539223155</v>
      </c>
      <c r="I85" s="9"/>
      <c r="J85" s="5"/>
      <c r="L85" s="4"/>
      <c r="M85" s="4"/>
      <c r="N85" s="4"/>
    </row>
    <row r="86" spans="1:14" s="3" customFormat="1" ht="12.75" customHeight="1">
      <c r="A86">
        <v>140.03125</v>
      </c>
      <c r="B86">
        <v>327.2</v>
      </c>
      <c r="C86">
        <v>118.8</v>
      </c>
      <c r="D86">
        <v>6621</v>
      </c>
      <c r="E86">
        <v>57</v>
      </c>
      <c r="F86" s="8">
        <f t="shared" si="6"/>
        <v>39.696749763332285</v>
      </c>
      <c r="G86" s="7">
        <f t="shared" si="7"/>
        <v>42.037500000000001</v>
      </c>
      <c r="H86" s="7">
        <f t="shared" si="8"/>
        <v>52.995104246001532</v>
      </c>
      <c r="I86" s="9"/>
      <c r="J86" s="5"/>
      <c r="L86" s="4"/>
      <c r="M86" s="4"/>
      <c r="N86" s="4"/>
    </row>
    <row r="87" spans="1:14" s="3" customFormat="1" ht="12.75" customHeight="1">
      <c r="A87">
        <v>139.8125</v>
      </c>
      <c r="B87">
        <v>320.89999999999998</v>
      </c>
      <c r="C87">
        <v>119.4</v>
      </c>
      <c r="D87">
        <v>6679</v>
      </c>
      <c r="E87">
        <v>55.8</v>
      </c>
      <c r="F87" s="8">
        <f t="shared" si="6"/>
        <v>39.201451562006937</v>
      </c>
      <c r="G87" s="7">
        <f t="shared" si="7"/>
        <v>41.152500000000003</v>
      </c>
      <c r="H87" s="7">
        <f t="shared" si="8"/>
        <v>52.333881854531619</v>
      </c>
      <c r="I87" s="9"/>
      <c r="J87" s="5"/>
      <c r="L87" s="4"/>
      <c r="M87" s="4"/>
      <c r="N87" s="4"/>
    </row>
    <row r="88" spans="1:14" s="3" customFormat="1" ht="12.75" customHeight="1">
      <c r="A88">
        <v>140.953125</v>
      </c>
      <c r="B88">
        <v>318.8</v>
      </c>
      <c r="C88">
        <v>119</v>
      </c>
      <c r="D88">
        <v>6752</v>
      </c>
      <c r="E88">
        <v>54.6</v>
      </c>
      <c r="F88" s="8">
        <f t="shared" si="6"/>
        <v>38.777658567371411</v>
      </c>
      <c r="G88" s="7">
        <f t="shared" si="7"/>
        <v>40.267500000000005</v>
      </c>
      <c r="H88" s="7">
        <f t="shared" si="8"/>
        <v>51.768118811881195</v>
      </c>
      <c r="I88" s="9"/>
      <c r="J88" s="5"/>
      <c r="L88" s="4"/>
      <c r="M88" s="4"/>
      <c r="N88" s="4"/>
    </row>
    <row r="89" spans="1:14" s="3" customFormat="1" ht="12.75" customHeight="1">
      <c r="A89">
        <v>140.03125</v>
      </c>
      <c r="B89">
        <v>314.8</v>
      </c>
      <c r="C89">
        <v>118.6</v>
      </c>
      <c r="D89">
        <v>6811</v>
      </c>
      <c r="E89">
        <v>53.4</v>
      </c>
      <c r="F89" s="8">
        <f t="shared" si="6"/>
        <v>38.256800252445565</v>
      </c>
      <c r="G89" s="7">
        <f t="shared" si="7"/>
        <v>39.3825</v>
      </c>
      <c r="H89" s="7">
        <f t="shared" si="8"/>
        <v>51.072773705255145</v>
      </c>
      <c r="I89" s="9"/>
      <c r="J89" s="5"/>
      <c r="L89" s="4"/>
      <c r="M89" s="4"/>
      <c r="N89" s="4"/>
    </row>
    <row r="90" spans="1:14" s="3" customFormat="1" ht="12.75" customHeight="1">
      <c r="A90">
        <v>139.34375</v>
      </c>
      <c r="B90">
        <v>309.7</v>
      </c>
      <c r="C90">
        <v>118.4</v>
      </c>
      <c r="D90">
        <v>6914</v>
      </c>
      <c r="E90">
        <v>52.2</v>
      </c>
      <c r="F90" s="8">
        <f t="shared" si="6"/>
        <v>37.962638056169141</v>
      </c>
      <c r="G90" s="7">
        <f t="shared" si="7"/>
        <v>38.497500000000002</v>
      </c>
      <c r="H90" s="7">
        <f t="shared" si="8"/>
        <v>50.6800675932978</v>
      </c>
      <c r="I90" s="9"/>
      <c r="J90" s="5"/>
      <c r="L90" s="4"/>
      <c r="M90" s="4"/>
      <c r="N90" s="4"/>
    </row>
    <row r="91" spans="1:14" s="3" customFormat="1" ht="12.75" customHeight="1">
      <c r="A91">
        <v>140.71875</v>
      </c>
      <c r="B91">
        <v>306.3</v>
      </c>
      <c r="C91">
        <v>119.4</v>
      </c>
      <c r="D91">
        <v>7031</v>
      </c>
      <c r="E91">
        <v>51</v>
      </c>
      <c r="F91" s="8">
        <f t="shared" si="6"/>
        <v>37.717576522562325</v>
      </c>
      <c r="G91" s="7">
        <f t="shared" si="7"/>
        <v>37.612500000000004</v>
      </c>
      <c r="H91" s="7">
        <f t="shared" si="8"/>
        <v>50.35291079588729</v>
      </c>
      <c r="I91" s="9"/>
      <c r="J91" s="5"/>
      <c r="L91" s="4"/>
      <c r="M91" s="4"/>
      <c r="N91" s="4"/>
    </row>
    <row r="92" spans="1:14" s="3" customFormat="1" ht="12.75" customHeight="1">
      <c r="A92">
        <v>139.34375</v>
      </c>
      <c r="B92">
        <v>302.89999999999998</v>
      </c>
      <c r="C92">
        <v>119.9</v>
      </c>
      <c r="D92">
        <v>7089</v>
      </c>
      <c r="E92">
        <v>49.8</v>
      </c>
      <c r="F92" s="8">
        <f t="shared" si="6"/>
        <v>37.133922372988323</v>
      </c>
      <c r="G92" s="7">
        <f t="shared" si="7"/>
        <v>36.727499999999999</v>
      </c>
      <c r="H92" s="7">
        <f t="shared" si="8"/>
        <v>49.573733339680125</v>
      </c>
      <c r="I92" s="9"/>
      <c r="J92" s="5"/>
      <c r="L92" s="4"/>
      <c r="M92" s="4"/>
      <c r="N92" s="4"/>
    </row>
    <row r="93" spans="1:14" s="3" customFormat="1" ht="12.75" customHeight="1">
      <c r="A93">
        <v>139.125</v>
      </c>
      <c r="B93">
        <v>299.5</v>
      </c>
      <c r="C93">
        <v>119.7</v>
      </c>
      <c r="D93">
        <v>7163</v>
      </c>
      <c r="E93">
        <v>48.6</v>
      </c>
      <c r="F93" s="8">
        <f t="shared" si="6"/>
        <v>36.617418744083302</v>
      </c>
      <c r="G93" s="7">
        <f t="shared" si="7"/>
        <v>35.842500000000001</v>
      </c>
      <c r="H93" s="7">
        <f t="shared" si="8"/>
        <v>48.884201732673269</v>
      </c>
      <c r="I93" s="9"/>
      <c r="J93" s="5"/>
      <c r="L93" s="4"/>
      <c r="M93" s="4"/>
      <c r="N93" s="4"/>
    </row>
    <row r="94" spans="1:14" s="3" customFormat="1" ht="12.75" customHeight="1">
      <c r="A94">
        <v>139.578125</v>
      </c>
      <c r="B94">
        <v>296.89999999999998</v>
      </c>
      <c r="C94">
        <v>119.2</v>
      </c>
      <c r="D94">
        <v>7250</v>
      </c>
      <c r="E94">
        <v>47.4</v>
      </c>
      <c r="F94" s="8">
        <f t="shared" si="6"/>
        <v>36.14704954244241</v>
      </c>
      <c r="G94" s="7">
        <f t="shared" si="7"/>
        <v>34.957500000000003</v>
      </c>
      <c r="H94" s="7">
        <f t="shared" si="8"/>
        <v>48.256259520182795</v>
      </c>
      <c r="I94" s="9"/>
      <c r="J94" s="5"/>
      <c r="L94" s="4"/>
      <c r="M94" s="4"/>
      <c r="N94" s="4"/>
    </row>
    <row r="95" spans="1:14" s="3" customFormat="1" ht="12.75" customHeight="1">
      <c r="A95">
        <v>139.8125</v>
      </c>
      <c r="B95">
        <v>292.2</v>
      </c>
      <c r="C95">
        <v>119</v>
      </c>
      <c r="D95">
        <v>7324</v>
      </c>
      <c r="E95">
        <v>46.4</v>
      </c>
      <c r="F95" s="8">
        <f t="shared" si="6"/>
        <v>35.745619017566</v>
      </c>
      <c r="G95" s="7">
        <f t="shared" si="7"/>
        <v>34.22</v>
      </c>
      <c r="H95" s="7">
        <f t="shared" si="8"/>
        <v>47.720350342726583</v>
      </c>
      <c r="I95" s="9"/>
      <c r="J95" s="5"/>
      <c r="L95" s="4"/>
      <c r="M95" s="4"/>
      <c r="N95" s="4"/>
    </row>
    <row r="96" spans="1:14" s="3" customFormat="1" ht="12.75" customHeight="1">
      <c r="A96">
        <v>140.5</v>
      </c>
      <c r="B96">
        <v>292.8</v>
      </c>
      <c r="C96">
        <v>119.1</v>
      </c>
      <c r="D96">
        <v>7397</v>
      </c>
      <c r="E96">
        <v>45.2</v>
      </c>
      <c r="F96" s="8">
        <f t="shared" si="6"/>
        <v>35.168233932891553</v>
      </c>
      <c r="G96" s="7">
        <f t="shared" si="7"/>
        <v>33.335000000000001</v>
      </c>
      <c r="H96" s="7">
        <f t="shared" si="8"/>
        <v>46.949542079207923</v>
      </c>
      <c r="I96" s="9"/>
      <c r="J96" s="5"/>
      <c r="L96" s="4"/>
      <c r="M96" s="4"/>
      <c r="N96" s="4"/>
    </row>
    <row r="97" spans="1:14" s="3" customFormat="1" ht="12.75" customHeight="1">
      <c r="A97">
        <v>139.125</v>
      </c>
      <c r="B97">
        <v>283.3</v>
      </c>
      <c r="C97">
        <v>119.2</v>
      </c>
      <c r="D97">
        <v>7456</v>
      </c>
      <c r="E97">
        <v>44</v>
      </c>
      <c r="F97" s="8">
        <f t="shared" si="6"/>
        <v>34.50762595981908</v>
      </c>
      <c r="G97" s="7">
        <f t="shared" si="7"/>
        <v>32.450000000000003</v>
      </c>
      <c r="H97" s="7">
        <f t="shared" si="8"/>
        <v>46.067631378522471</v>
      </c>
      <c r="I97" s="9"/>
      <c r="J97" s="5"/>
      <c r="L97" s="4"/>
      <c r="M97" s="4"/>
      <c r="N97" s="4"/>
    </row>
    <row r="98" spans="1:14" s="3" customFormat="1" ht="12.75" customHeight="1">
      <c r="A98">
        <v>142.546875</v>
      </c>
      <c r="B98">
        <v>279.89999999999998</v>
      </c>
      <c r="C98">
        <v>118.2</v>
      </c>
      <c r="D98">
        <v>7573</v>
      </c>
      <c r="E98">
        <v>42.8</v>
      </c>
      <c r="F98" s="8">
        <f t="shared" si="6"/>
        <v>34.093236562532866</v>
      </c>
      <c r="G98" s="7">
        <f t="shared" si="7"/>
        <v>31.565000000000001</v>
      </c>
      <c r="H98" s="7">
        <f t="shared" si="8"/>
        <v>45.514422124904797</v>
      </c>
      <c r="I98" s="9"/>
      <c r="J98" s="5"/>
      <c r="L98" s="4"/>
      <c r="M98" s="4"/>
      <c r="N98" s="4"/>
    </row>
    <row r="99" spans="1:14" s="3" customFormat="1" ht="12.75" customHeight="1">
      <c r="A99">
        <v>136.140625</v>
      </c>
      <c r="B99">
        <v>287.39999999999998</v>
      </c>
      <c r="C99">
        <v>116.5</v>
      </c>
      <c r="D99">
        <v>7646</v>
      </c>
      <c r="E99">
        <v>41.6</v>
      </c>
      <c r="F99" s="8">
        <f t="shared" si="6"/>
        <v>33.456779215315038</v>
      </c>
      <c r="G99" s="7">
        <f t="shared" si="7"/>
        <v>30.680000000000003</v>
      </c>
      <c r="H99" s="7">
        <f t="shared" si="8"/>
        <v>44.664752475247532</v>
      </c>
      <c r="I99" s="9"/>
      <c r="J99" s="5"/>
      <c r="L99" s="4"/>
      <c r="M99" s="4"/>
      <c r="N99" s="4"/>
    </row>
    <row r="100" spans="1:14" s="3" customFormat="1" ht="12.75" customHeight="1">
      <c r="A100">
        <v>139.578125</v>
      </c>
      <c r="B100">
        <v>271.8</v>
      </c>
      <c r="C100">
        <v>115.7</v>
      </c>
      <c r="D100">
        <v>7705</v>
      </c>
      <c r="E100">
        <v>41.6</v>
      </c>
      <c r="F100" s="8">
        <f t="shared" si="6"/>
        <v>33.714946881245396</v>
      </c>
      <c r="G100" s="7">
        <f t="shared" si="7"/>
        <v>30.680000000000003</v>
      </c>
      <c r="H100" s="7">
        <f t="shared" si="8"/>
        <v>45.009405940594064</v>
      </c>
      <c r="I100" s="9"/>
      <c r="J100" s="5"/>
      <c r="L100" s="4"/>
      <c r="M100" s="4"/>
      <c r="N100" s="4"/>
    </row>
    <row r="101" spans="1:14" s="3" customFormat="1" ht="12.75" customHeight="1">
      <c r="A101">
        <v>140.5</v>
      </c>
      <c r="B101">
        <v>266.10000000000002</v>
      </c>
      <c r="C101">
        <v>116.2</v>
      </c>
      <c r="D101">
        <v>7807</v>
      </c>
      <c r="E101">
        <v>40.4</v>
      </c>
      <c r="F101" s="8">
        <f t="shared" si="6"/>
        <v>33.175849374145365</v>
      </c>
      <c r="G101" s="7">
        <f t="shared" si="7"/>
        <v>29.795000000000002</v>
      </c>
      <c r="H101" s="7">
        <f t="shared" si="8"/>
        <v>44.289711538461539</v>
      </c>
      <c r="I101" s="9"/>
      <c r="J101" s="5"/>
      <c r="L101" s="4"/>
      <c r="M101" s="4"/>
      <c r="N101" s="4"/>
    </row>
    <row r="102" spans="1:14" s="3" customFormat="1" ht="12.75" customHeight="1">
      <c r="A102">
        <v>139.125</v>
      </c>
      <c r="B102">
        <v>291</v>
      </c>
      <c r="C102">
        <v>116.7</v>
      </c>
      <c r="D102">
        <v>7836</v>
      </c>
      <c r="E102">
        <v>39.200000000000003</v>
      </c>
      <c r="F102" s="8">
        <f t="shared" si="6"/>
        <v>32.310003155569582</v>
      </c>
      <c r="G102" s="7">
        <f t="shared" si="7"/>
        <v>28.910000000000004</v>
      </c>
      <c r="H102" s="7">
        <f t="shared" si="8"/>
        <v>43.133808073115013</v>
      </c>
      <c r="I102" s="9"/>
      <c r="J102" s="5"/>
      <c r="L102" s="4"/>
      <c r="M102" s="4"/>
      <c r="N102" s="4"/>
    </row>
    <row r="103" spans="1:14" s="3" customFormat="1" ht="12.75" customHeight="1">
      <c r="A103">
        <v>140.71875</v>
      </c>
      <c r="B103">
        <v>241.4</v>
      </c>
      <c r="C103">
        <v>117.6</v>
      </c>
      <c r="D103">
        <v>7939</v>
      </c>
      <c r="E103">
        <v>38</v>
      </c>
      <c r="F103" s="8">
        <f t="shared" si="6"/>
        <v>31.732618070895128</v>
      </c>
      <c r="G103" s="7">
        <f t="shared" si="7"/>
        <v>28.025000000000002</v>
      </c>
      <c r="H103" s="7">
        <f t="shared" si="8"/>
        <v>42.362999809596346</v>
      </c>
      <c r="I103" s="9"/>
      <c r="J103" s="5"/>
      <c r="L103" s="4"/>
      <c r="M103" s="4"/>
      <c r="N103" s="4"/>
    </row>
    <row r="104" spans="1:14" s="3" customFormat="1" ht="12.75" customHeight="1">
      <c r="A104">
        <v>149.640625</v>
      </c>
      <c r="B104">
        <v>290.8</v>
      </c>
      <c r="C104">
        <v>118.8</v>
      </c>
      <c r="D104">
        <v>7998</v>
      </c>
      <c r="E104">
        <v>38</v>
      </c>
      <c r="F104" s="8">
        <f t="shared" si="6"/>
        <v>31.968444304196908</v>
      </c>
      <c r="G104" s="7">
        <f t="shared" si="7"/>
        <v>28.025000000000002</v>
      </c>
      <c r="H104" s="7">
        <f t="shared" si="8"/>
        <v>42.677827494287889</v>
      </c>
      <c r="I104" s="9"/>
      <c r="J104" s="5"/>
      <c r="L104" s="4"/>
      <c r="M104" s="4"/>
      <c r="N104" s="4"/>
    </row>
    <row r="105" spans="1:14" s="3" customFormat="1" ht="12.75" customHeight="1">
      <c r="A105">
        <v>150.109375</v>
      </c>
      <c r="B105">
        <v>227.7</v>
      </c>
      <c r="C105">
        <v>119.4</v>
      </c>
      <c r="D105">
        <v>8012</v>
      </c>
      <c r="E105">
        <v>34.4</v>
      </c>
      <c r="F105" s="8">
        <f t="shared" si="6"/>
        <v>28.990512254128536</v>
      </c>
      <c r="G105" s="7">
        <f t="shared" si="7"/>
        <v>25.37</v>
      </c>
      <c r="H105" s="7">
        <f t="shared" si="8"/>
        <v>38.702292460015229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ref="F132:F195" si="9">(D132*E132)/9507</f>
        <v>0</v>
      </c>
      <c r="G132" s="7">
        <f t="shared" ref="G132:G195" si="10">SUM(E132*0.7375)</f>
        <v>0</v>
      </c>
      <c r="H132" s="7">
        <f t="shared" ref="H132:H195" si="11">SUM(D132*G132)/5252</f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 s="3" customFormat="1" ht="12.75" customHeight="1">
      <c r="A186" s="1"/>
      <c r="B186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I186" s="9"/>
      <c r="J186" s="5"/>
      <c r="L186" s="4"/>
      <c r="M186" s="4"/>
      <c r="N186" s="4"/>
    </row>
    <row r="187" spans="1:14" s="3" customFormat="1" ht="12.75" customHeight="1">
      <c r="A187" s="1"/>
      <c r="B187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I187" s="9"/>
      <c r="J187" s="5"/>
      <c r="L187" s="4"/>
      <c r="M187" s="4"/>
      <c r="N187" s="4"/>
    </row>
    <row r="188" spans="1:14" s="3" customFormat="1" ht="12.75" customHeight="1">
      <c r="A188" s="1"/>
      <c r="B188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I188" s="9"/>
      <c r="J188" s="5"/>
      <c r="L188" s="4"/>
      <c r="M188" s="4"/>
      <c r="N188" s="4"/>
    </row>
    <row r="189" spans="1:14" s="3" customFormat="1" ht="12.75" customHeight="1">
      <c r="A189" s="1"/>
      <c r="B189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I189" s="9"/>
      <c r="J189" s="5"/>
      <c r="L189" s="4"/>
      <c r="M189" s="4"/>
      <c r="N189" s="4"/>
    </row>
    <row r="190" spans="1:14" s="3" customFormat="1" ht="12.75" customHeight="1">
      <c r="A190" s="1"/>
      <c r="B190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I190" s="9"/>
      <c r="J190" s="5"/>
      <c r="L190" s="4"/>
      <c r="M190" s="4"/>
      <c r="N190" s="4"/>
    </row>
    <row r="191" spans="1:14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</row>
    <row r="193" spans="1:14">
      <c r="A193" s="1"/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</row>
    <row r="194" spans="1:14">
      <c r="A194" s="1"/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</row>
    <row r="195" spans="1:14">
      <c r="A195" s="1"/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</row>
    <row r="196" spans="1:14">
      <c r="A196" s="1"/>
      <c r="C196"/>
      <c r="D196"/>
      <c r="E196"/>
      <c r="F196" s="8">
        <f t="shared" ref="F196:F235" si="12">(D196*E196)/9507</f>
        <v>0</v>
      </c>
      <c r="G196" s="7">
        <f t="shared" ref="G196:G235" si="13">SUM(E196*0.7375)</f>
        <v>0</v>
      </c>
      <c r="H196" s="7">
        <f t="shared" ref="H196:H235" si="14">SUM(D196*G196)/5252</f>
        <v>0</v>
      </c>
      <c r="J196"/>
      <c r="L196"/>
      <c r="M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</row>
    <row r="199" spans="1:14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</row>
    <row r="201" spans="1:14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 hidden="1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 hidden="1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 hidden="1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 hidden="1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 hidden="1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 hidden="1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 hidden="1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 hidden="1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 hidden="1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 hidden="1">
      <c r="A233" s="1"/>
      <c r="C233"/>
      <c r="D233"/>
      <c r="E233"/>
      <c r="F233" s="8">
        <f t="shared" si="12"/>
        <v>0</v>
      </c>
      <c r="G233" s="7">
        <f t="shared" si="13"/>
        <v>0</v>
      </c>
      <c r="H233" s="7">
        <f t="shared" si="14"/>
        <v>0</v>
      </c>
      <c r="J233"/>
      <c r="L233"/>
      <c r="M233"/>
      <c r="N233"/>
    </row>
    <row r="234" spans="1:14" hidden="1">
      <c r="A234" s="1"/>
      <c r="C234"/>
      <c r="D234"/>
      <c r="E234"/>
      <c r="F234" s="8">
        <f t="shared" si="12"/>
        <v>0</v>
      </c>
      <c r="G234" s="7">
        <f t="shared" si="13"/>
        <v>0</v>
      </c>
      <c r="H234" s="7">
        <f t="shared" si="14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12"/>
        <v>0</v>
      </c>
      <c r="G235" s="7">
        <f t="shared" si="13"/>
        <v>0</v>
      </c>
      <c r="H235" s="7">
        <f t="shared" si="14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0"/>
        <v>0</v>
      </c>
      <c r="G245" s="7">
        <f t="shared" si="1"/>
        <v>0</v>
      </c>
      <c r="H245" s="7">
        <f t="shared" si="2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0"/>
        <v>0</v>
      </c>
      <c r="G246" s="7">
        <f t="shared" si="1"/>
        <v>0</v>
      </c>
      <c r="H246" s="7">
        <f t="shared" si="2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0"/>
        <v>0</v>
      </c>
      <c r="G247" s="7">
        <f t="shared" si="1"/>
        <v>0</v>
      </c>
      <c r="H247" s="7">
        <f t="shared" si="2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0"/>
        <v>0</v>
      </c>
      <c r="G248" s="7">
        <f t="shared" si="1"/>
        <v>0</v>
      </c>
      <c r="H248" s="7">
        <f t="shared" si="2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0"/>
        <v>0</v>
      </c>
      <c r="G249" s="7">
        <f t="shared" si="1"/>
        <v>0</v>
      </c>
      <c r="H249" s="7">
        <f t="shared" si="2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ref="F250:F313" si="15">(D250*E250)/9507</f>
        <v>0</v>
      </c>
      <c r="G250" s="7">
        <f t="shared" ref="G250:G313" si="16">SUM(E250*0.7375)</f>
        <v>0</v>
      </c>
      <c r="H250" s="7">
        <f t="shared" ref="H250:H313" si="17">SUM(D250*G250)/5252</f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5"/>
        <v>0</v>
      </c>
      <c r="G309" s="7">
        <f t="shared" si="16"/>
        <v>0</v>
      </c>
      <c r="H309" s="7">
        <f t="shared" si="17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5"/>
        <v>0</v>
      </c>
      <c r="G310" s="7">
        <f t="shared" si="16"/>
        <v>0</v>
      </c>
      <c r="H310" s="7">
        <f t="shared" si="17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5"/>
        <v>0</v>
      </c>
      <c r="G311" s="7">
        <f t="shared" si="16"/>
        <v>0</v>
      </c>
      <c r="H311" s="7">
        <f t="shared" si="17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5"/>
        <v>0</v>
      </c>
      <c r="G312" s="7">
        <f t="shared" si="16"/>
        <v>0</v>
      </c>
      <c r="H312" s="7">
        <f t="shared" si="17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5"/>
        <v>0</v>
      </c>
      <c r="G313" s="7">
        <f t="shared" si="16"/>
        <v>0</v>
      </c>
      <c r="H313" s="7">
        <f t="shared" si="17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ref="F314:F377" si="18">(D314*E314)/9507</f>
        <v>0</v>
      </c>
      <c r="G314" s="7">
        <f t="shared" ref="G314:G377" si="19">SUM(E314*0.7375)</f>
        <v>0</v>
      </c>
      <c r="H314" s="7">
        <f t="shared" ref="H314:H377" si="20">SUM(D314*G314)/5252</f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18"/>
        <v>0</v>
      </c>
      <c r="G373" s="7">
        <f t="shared" si="19"/>
        <v>0</v>
      </c>
      <c r="H373" s="7">
        <f t="shared" si="20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18"/>
        <v>0</v>
      </c>
      <c r="G374" s="7">
        <f t="shared" si="19"/>
        <v>0</v>
      </c>
      <c r="H374" s="7">
        <f t="shared" si="20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18"/>
        <v>0</v>
      </c>
      <c r="G375" s="7">
        <f t="shared" si="19"/>
        <v>0</v>
      </c>
      <c r="H375" s="7">
        <f t="shared" si="20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18"/>
        <v>0</v>
      </c>
      <c r="G376" s="7">
        <f t="shared" si="19"/>
        <v>0</v>
      </c>
      <c r="H376" s="7">
        <f t="shared" si="20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18"/>
        <v>0</v>
      </c>
      <c r="G377" s="7">
        <f t="shared" si="19"/>
        <v>0</v>
      </c>
      <c r="H377" s="7">
        <f t="shared" si="20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ref="F378:F441" si="21">(D378*E378)/9507</f>
        <v>0</v>
      </c>
      <c r="G378" s="7">
        <f t="shared" ref="G378:G441" si="22">SUM(E378*0.7375)</f>
        <v>0</v>
      </c>
      <c r="H378" s="7">
        <f t="shared" ref="H378:H441" si="23">SUM(D378*G378)/5252</f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1"/>
        <v>0</v>
      </c>
      <c r="G437" s="7">
        <f t="shared" si="22"/>
        <v>0</v>
      </c>
      <c r="H437" s="7">
        <f t="shared" si="23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1"/>
        <v>0</v>
      </c>
      <c r="G438" s="7">
        <f t="shared" si="22"/>
        <v>0</v>
      </c>
      <c r="H438" s="7">
        <f t="shared" si="23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1"/>
        <v>0</v>
      </c>
      <c r="G439" s="7">
        <f t="shared" si="22"/>
        <v>0</v>
      </c>
      <c r="H439" s="7">
        <f t="shared" si="23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1"/>
        <v>0</v>
      </c>
      <c r="G440" s="7">
        <f t="shared" si="22"/>
        <v>0</v>
      </c>
      <c r="H440" s="7">
        <f t="shared" si="23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1"/>
        <v>0</v>
      </c>
      <c r="G441" s="7">
        <f t="shared" si="22"/>
        <v>0</v>
      </c>
      <c r="H441" s="7">
        <f t="shared" si="23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ref="F442:F505" si="24">(D442*E442)/9507</f>
        <v>0</v>
      </c>
      <c r="G442" s="7">
        <f t="shared" ref="G442:G505" si="25">SUM(E442*0.7375)</f>
        <v>0</v>
      </c>
      <c r="H442" s="7">
        <f t="shared" ref="H442:H505" si="26">SUM(D442*G442)/5252</f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4"/>
        <v>0</v>
      </c>
      <c r="G501" s="7">
        <f t="shared" si="25"/>
        <v>0</v>
      </c>
      <c r="H501" s="7">
        <f t="shared" si="26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4"/>
        <v>0</v>
      </c>
      <c r="G502" s="7">
        <f t="shared" si="25"/>
        <v>0</v>
      </c>
      <c r="H502" s="7">
        <f t="shared" si="26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4"/>
        <v>0</v>
      </c>
      <c r="G503" s="7">
        <f t="shared" si="25"/>
        <v>0</v>
      </c>
      <c r="H503" s="7">
        <f t="shared" si="26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4"/>
        <v>0</v>
      </c>
      <c r="G504" s="7">
        <f t="shared" si="25"/>
        <v>0</v>
      </c>
      <c r="H504" s="7">
        <f t="shared" si="26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4"/>
        <v>0</v>
      </c>
      <c r="G505" s="7">
        <f t="shared" si="25"/>
        <v>0</v>
      </c>
      <c r="H505" s="7">
        <f t="shared" si="26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ref="F506:F569" si="27">(D506*E506)/9507</f>
        <v>0</v>
      </c>
      <c r="G506" s="7">
        <f t="shared" ref="G506:G569" si="28">SUM(E506*0.7375)</f>
        <v>0</v>
      </c>
      <c r="H506" s="7">
        <f t="shared" ref="H506:H569" si="29">SUM(D506*G506)/5252</f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27"/>
        <v>0</v>
      </c>
      <c r="G565" s="7">
        <f t="shared" si="28"/>
        <v>0</v>
      </c>
      <c r="H565" s="7">
        <f t="shared" si="29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27"/>
        <v>0</v>
      </c>
      <c r="G566" s="7">
        <f t="shared" si="28"/>
        <v>0</v>
      </c>
      <c r="H566" s="7">
        <f t="shared" si="29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27"/>
        <v>0</v>
      </c>
      <c r="G567" s="7">
        <f t="shared" si="28"/>
        <v>0</v>
      </c>
      <c r="H567" s="7">
        <f t="shared" si="29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27"/>
        <v>0</v>
      </c>
      <c r="G568" s="7">
        <f t="shared" si="28"/>
        <v>0</v>
      </c>
      <c r="H568" s="7">
        <f t="shared" si="29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27"/>
        <v>0</v>
      </c>
      <c r="G569" s="7">
        <f t="shared" si="28"/>
        <v>0</v>
      </c>
      <c r="H569" s="7">
        <f t="shared" si="29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ref="F570:F633" si="30">(D570*E570)/9507</f>
        <v>0</v>
      </c>
      <c r="G570" s="7">
        <f t="shared" ref="G570:G633" si="31">SUM(E570*0.7375)</f>
        <v>0</v>
      </c>
      <c r="H570" s="7">
        <f t="shared" ref="H570:H633" si="32">SUM(D570*G570)/5252</f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0"/>
        <v>0</v>
      </c>
      <c r="G629" s="7">
        <f t="shared" si="31"/>
        <v>0</v>
      </c>
      <c r="H629" s="7">
        <f t="shared" si="32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0"/>
        <v>0</v>
      </c>
      <c r="G630" s="7">
        <f t="shared" si="31"/>
        <v>0</v>
      </c>
      <c r="H630" s="7">
        <f t="shared" si="32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0"/>
        <v>0</v>
      </c>
      <c r="G631" s="7">
        <f t="shared" si="31"/>
        <v>0</v>
      </c>
      <c r="H631" s="7">
        <f t="shared" si="32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0"/>
        <v>0</v>
      </c>
      <c r="G632" s="7">
        <f t="shared" si="31"/>
        <v>0</v>
      </c>
      <c r="H632" s="7">
        <f t="shared" si="32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0"/>
        <v>0</v>
      </c>
      <c r="G633" s="7">
        <f t="shared" si="31"/>
        <v>0</v>
      </c>
      <c r="H633" s="7">
        <f t="shared" si="32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ref="F634:F697" si="33">(D634*E634)/9507</f>
        <v>0</v>
      </c>
      <c r="G634" s="7">
        <f t="shared" ref="G634:G697" si="34">SUM(E634*0.7375)</f>
        <v>0</v>
      </c>
      <c r="H634" s="7">
        <f t="shared" ref="H634:H697" si="35">SUM(D634*G634)/5252</f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3"/>
        <v>0</v>
      </c>
      <c r="G693" s="7">
        <f t="shared" si="34"/>
        <v>0</v>
      </c>
      <c r="H693" s="7">
        <f t="shared" si="35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3"/>
        <v>0</v>
      </c>
      <c r="G694" s="7">
        <f t="shared" si="34"/>
        <v>0</v>
      </c>
      <c r="H694" s="7">
        <f t="shared" si="35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3"/>
        <v>0</v>
      </c>
      <c r="G695" s="7">
        <f t="shared" si="34"/>
        <v>0</v>
      </c>
      <c r="H695" s="7">
        <f t="shared" si="35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3"/>
        <v>0</v>
      </c>
      <c r="G696" s="7">
        <f t="shared" si="34"/>
        <v>0</v>
      </c>
      <c r="H696" s="7">
        <f t="shared" si="35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3"/>
        <v>0</v>
      </c>
      <c r="G697" s="7">
        <f t="shared" si="34"/>
        <v>0</v>
      </c>
      <c r="H697" s="7">
        <f t="shared" si="35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ref="F698:F761" si="36">(D698*E698)/9507</f>
        <v>0</v>
      </c>
      <c r="G698" s="7">
        <f t="shared" ref="G698:G761" si="37">SUM(E698*0.7375)</f>
        <v>0</v>
      </c>
      <c r="H698" s="7">
        <f t="shared" ref="H698:H761" si="38">SUM(D698*G698)/5252</f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6"/>
        <v>0</v>
      </c>
      <c r="G757" s="7">
        <f t="shared" si="37"/>
        <v>0</v>
      </c>
      <c r="H757" s="7">
        <f t="shared" si="38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6"/>
        <v>0</v>
      </c>
      <c r="G758" s="7">
        <f t="shared" si="37"/>
        <v>0</v>
      </c>
      <c r="H758" s="7">
        <f t="shared" si="38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6"/>
        <v>0</v>
      </c>
      <c r="G759" s="7">
        <f t="shared" si="37"/>
        <v>0</v>
      </c>
      <c r="H759" s="7">
        <f t="shared" si="38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6"/>
        <v>0</v>
      </c>
      <c r="G760" s="7">
        <f t="shared" si="37"/>
        <v>0</v>
      </c>
      <c r="H760" s="7">
        <f t="shared" si="38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6"/>
        <v>0</v>
      </c>
      <c r="G761" s="7">
        <f t="shared" si="37"/>
        <v>0</v>
      </c>
      <c r="H761" s="7">
        <f t="shared" si="38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ref="F762:F825" si="39">(D762*E762)/9507</f>
        <v>0</v>
      </c>
      <c r="G762" s="7">
        <f t="shared" ref="G762:G825" si="40">SUM(E762*0.7375)</f>
        <v>0</v>
      </c>
      <c r="H762" s="7">
        <f t="shared" ref="H762:H825" si="41">SUM(D762*G762)/5252</f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A809" s="1"/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A810" s="1"/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A811" s="1"/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A812" s="1"/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A813" s="1"/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si="39"/>
        <v>0</v>
      </c>
      <c r="G821" s="7">
        <f t="shared" si="40"/>
        <v>0</v>
      </c>
      <c r="H821" s="7">
        <f t="shared" si="41"/>
        <v>0</v>
      </c>
      <c r="J821"/>
      <c r="L821"/>
      <c r="M821"/>
      <c r="N821"/>
    </row>
    <row r="822" spans="3:14">
      <c r="C822"/>
      <c r="D822"/>
      <c r="E822"/>
      <c r="F822" s="8">
        <f t="shared" si="39"/>
        <v>0</v>
      </c>
      <c r="G822" s="7">
        <f t="shared" si="40"/>
        <v>0</v>
      </c>
      <c r="H822" s="7">
        <f t="shared" si="41"/>
        <v>0</v>
      </c>
      <c r="J822"/>
      <c r="L822"/>
      <c r="M822"/>
      <c r="N822"/>
    </row>
    <row r="823" spans="3:14">
      <c r="C823"/>
      <c r="D823"/>
      <c r="E823"/>
      <c r="F823" s="8">
        <f t="shared" si="39"/>
        <v>0</v>
      </c>
      <c r="G823" s="7">
        <f t="shared" si="40"/>
        <v>0</v>
      </c>
      <c r="H823" s="7">
        <f t="shared" si="41"/>
        <v>0</v>
      </c>
      <c r="J823"/>
      <c r="L823"/>
      <c r="M823"/>
      <c r="N823"/>
    </row>
    <row r="824" spans="3:14">
      <c r="C824"/>
      <c r="D824"/>
      <c r="E824"/>
      <c r="F824" s="8">
        <f t="shared" si="39"/>
        <v>0</v>
      </c>
      <c r="G824" s="7">
        <f t="shared" si="40"/>
        <v>0</v>
      </c>
      <c r="H824" s="7">
        <f t="shared" si="41"/>
        <v>0</v>
      </c>
      <c r="J824"/>
      <c r="L824"/>
      <c r="M824"/>
      <c r="N824"/>
    </row>
    <row r="825" spans="3:14">
      <c r="C825"/>
      <c r="D825"/>
      <c r="E825"/>
      <c r="F825" s="8">
        <f t="shared" si="39"/>
        <v>0</v>
      </c>
      <c r="G825" s="7">
        <f t="shared" si="40"/>
        <v>0</v>
      </c>
      <c r="H825" s="7">
        <f t="shared" si="41"/>
        <v>0</v>
      </c>
      <c r="J825"/>
      <c r="L825"/>
      <c r="M825"/>
      <c r="N825"/>
    </row>
    <row r="826" spans="3:14">
      <c r="C826"/>
      <c r="D826"/>
      <c r="E826"/>
      <c r="F826" s="8">
        <f t="shared" ref="F826:F889" si="42">(D826*E826)/9507</f>
        <v>0</v>
      </c>
      <c r="G826" s="7">
        <f t="shared" ref="G826:G889" si="43">SUM(E826*0.7375)</f>
        <v>0</v>
      </c>
      <c r="H826" s="7">
        <f t="shared" ref="H826:H889" si="44">SUM(D826*G826)/5252</f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si="42"/>
        <v>0</v>
      </c>
      <c r="G885" s="7">
        <f t="shared" si="43"/>
        <v>0</v>
      </c>
      <c r="H885" s="7">
        <f t="shared" si="44"/>
        <v>0</v>
      </c>
      <c r="J885"/>
      <c r="L885"/>
      <c r="M885"/>
      <c r="N885"/>
    </row>
    <row r="886" spans="3:14">
      <c r="C886"/>
      <c r="D886"/>
      <c r="E886"/>
      <c r="F886" s="8">
        <f t="shared" si="42"/>
        <v>0</v>
      </c>
      <c r="G886" s="7">
        <f t="shared" si="43"/>
        <v>0</v>
      </c>
      <c r="H886" s="7">
        <f t="shared" si="44"/>
        <v>0</v>
      </c>
      <c r="J886"/>
      <c r="L886"/>
      <c r="M886"/>
      <c r="N886"/>
    </row>
    <row r="887" spans="3:14">
      <c r="C887"/>
      <c r="D887"/>
      <c r="E887"/>
      <c r="F887" s="8">
        <f t="shared" si="42"/>
        <v>0</v>
      </c>
      <c r="G887" s="7">
        <f t="shared" si="43"/>
        <v>0</v>
      </c>
      <c r="H887" s="7">
        <f t="shared" si="44"/>
        <v>0</v>
      </c>
      <c r="J887"/>
      <c r="L887"/>
      <c r="M887"/>
      <c r="N887"/>
    </row>
    <row r="888" spans="3:14">
      <c r="C888"/>
      <c r="D888"/>
      <c r="E888"/>
      <c r="F888" s="8">
        <f t="shared" si="42"/>
        <v>0</v>
      </c>
      <c r="G888" s="7">
        <f t="shared" si="43"/>
        <v>0</v>
      </c>
      <c r="H888" s="7">
        <f t="shared" si="44"/>
        <v>0</v>
      </c>
      <c r="J888"/>
      <c r="L888"/>
      <c r="M888"/>
      <c r="N888"/>
    </row>
    <row r="889" spans="3:14">
      <c r="C889"/>
      <c r="D889"/>
      <c r="E889"/>
      <c r="F889" s="8">
        <f t="shared" si="42"/>
        <v>0</v>
      </c>
      <c r="G889" s="7">
        <f t="shared" si="43"/>
        <v>0</v>
      </c>
      <c r="H889" s="7">
        <f t="shared" si="44"/>
        <v>0</v>
      </c>
      <c r="J889"/>
      <c r="L889"/>
      <c r="M889"/>
      <c r="N889"/>
    </row>
    <row r="890" spans="3:14">
      <c r="C890"/>
      <c r="D890"/>
      <c r="E890"/>
      <c r="F890" s="8">
        <f t="shared" ref="F890:F953" si="45">(D890*E890)/9507</f>
        <v>0</v>
      </c>
      <c r="G890" s="7">
        <f t="shared" ref="G890:G953" si="46">SUM(E890*0.7375)</f>
        <v>0</v>
      </c>
      <c r="H890" s="7">
        <f t="shared" ref="H890:H953" si="47">SUM(D890*G890)/5252</f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si="45"/>
        <v>0</v>
      </c>
      <c r="G949" s="7">
        <f t="shared" si="46"/>
        <v>0</v>
      </c>
      <c r="H949" s="7">
        <f t="shared" si="47"/>
        <v>0</v>
      </c>
      <c r="J949"/>
      <c r="L949"/>
      <c r="M949"/>
      <c r="N949"/>
    </row>
    <row r="950" spans="3:14">
      <c r="C950"/>
      <c r="D950"/>
      <c r="E950"/>
      <c r="F950" s="8">
        <f t="shared" si="45"/>
        <v>0</v>
      </c>
      <c r="G950" s="7">
        <f t="shared" si="46"/>
        <v>0</v>
      </c>
      <c r="H950" s="7">
        <f t="shared" si="47"/>
        <v>0</v>
      </c>
      <c r="J950"/>
      <c r="L950"/>
      <c r="M950"/>
      <c r="N950"/>
    </row>
    <row r="951" spans="3:14">
      <c r="C951"/>
      <c r="D951"/>
      <c r="E951"/>
      <c r="F951" s="8">
        <f t="shared" si="45"/>
        <v>0</v>
      </c>
      <c r="G951" s="7">
        <f t="shared" si="46"/>
        <v>0</v>
      </c>
      <c r="H951" s="7">
        <f t="shared" si="47"/>
        <v>0</v>
      </c>
      <c r="J951"/>
      <c r="L951"/>
      <c r="M951"/>
      <c r="N951"/>
    </row>
    <row r="952" spans="3:14">
      <c r="C952"/>
      <c r="D952"/>
      <c r="E952"/>
      <c r="F952" s="8">
        <f t="shared" si="45"/>
        <v>0</v>
      </c>
      <c r="G952" s="7">
        <f t="shared" si="46"/>
        <v>0</v>
      </c>
      <c r="H952" s="7">
        <f t="shared" si="47"/>
        <v>0</v>
      </c>
      <c r="J952"/>
      <c r="L952"/>
      <c r="M952"/>
      <c r="N952"/>
    </row>
    <row r="953" spans="3:14">
      <c r="C953"/>
      <c r="D953"/>
      <c r="E953"/>
      <c r="F953" s="8">
        <f t="shared" si="45"/>
        <v>0</v>
      </c>
      <c r="G953" s="7">
        <f t="shared" si="46"/>
        <v>0</v>
      </c>
      <c r="H953" s="7">
        <f t="shared" si="47"/>
        <v>0</v>
      </c>
      <c r="J953"/>
      <c r="L953"/>
      <c r="M953"/>
      <c r="N953"/>
    </row>
    <row r="954" spans="3:14">
      <c r="C954"/>
      <c r="D954"/>
      <c r="E954"/>
      <c r="F954" s="8">
        <f t="shared" ref="F954:F1017" si="48">(D954*E954)/9507</f>
        <v>0</v>
      </c>
      <c r="G954" s="7">
        <f t="shared" ref="G954:G1017" si="49">SUM(E954*0.7375)</f>
        <v>0</v>
      </c>
      <c r="H954" s="7">
        <f t="shared" ref="H954:H1017" si="50">SUM(D954*G954)/5252</f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si="48"/>
        <v>0</v>
      </c>
      <c r="G1013" s="7">
        <f t="shared" si="49"/>
        <v>0</v>
      </c>
      <c r="H1013" s="7">
        <f t="shared" si="50"/>
        <v>0</v>
      </c>
      <c r="J1013"/>
      <c r="L1013"/>
      <c r="M1013"/>
      <c r="N1013"/>
    </row>
    <row r="1014" spans="3:14">
      <c r="C1014"/>
      <c r="D1014"/>
      <c r="E1014"/>
      <c r="F1014" s="8">
        <f t="shared" si="48"/>
        <v>0</v>
      </c>
      <c r="G1014" s="7">
        <f t="shared" si="49"/>
        <v>0</v>
      </c>
      <c r="H1014" s="7">
        <f t="shared" si="50"/>
        <v>0</v>
      </c>
      <c r="J1014"/>
      <c r="L1014"/>
      <c r="M1014"/>
      <c r="N1014"/>
    </row>
    <row r="1015" spans="3:14">
      <c r="C1015"/>
      <c r="D1015"/>
      <c r="E1015"/>
      <c r="F1015" s="8">
        <f t="shared" si="48"/>
        <v>0</v>
      </c>
      <c r="G1015" s="7">
        <f t="shared" si="49"/>
        <v>0</v>
      </c>
      <c r="H1015" s="7">
        <f t="shared" si="50"/>
        <v>0</v>
      </c>
      <c r="J1015"/>
      <c r="L1015"/>
      <c r="M1015"/>
      <c r="N1015"/>
    </row>
    <row r="1016" spans="3:14">
      <c r="C1016"/>
      <c r="D1016"/>
      <c r="E1016"/>
      <c r="F1016" s="8">
        <f t="shared" si="48"/>
        <v>0</v>
      </c>
      <c r="G1016" s="7">
        <f t="shared" si="49"/>
        <v>0</v>
      </c>
      <c r="H1016" s="7">
        <f t="shared" si="50"/>
        <v>0</v>
      </c>
      <c r="J1016"/>
      <c r="L1016"/>
      <c r="M1016"/>
      <c r="N1016"/>
    </row>
    <row r="1017" spans="3:14">
      <c r="C1017"/>
      <c r="D1017"/>
      <c r="E1017"/>
      <c r="F1017" s="8">
        <f t="shared" si="48"/>
        <v>0</v>
      </c>
      <c r="G1017" s="7">
        <f t="shared" si="49"/>
        <v>0</v>
      </c>
      <c r="H1017" s="7">
        <f t="shared" si="50"/>
        <v>0</v>
      </c>
      <c r="J1017"/>
      <c r="L1017"/>
      <c r="M1017"/>
      <c r="N1017"/>
    </row>
    <row r="1018" spans="3:14">
      <c r="C1018"/>
      <c r="D1018"/>
      <c r="E1018"/>
      <c r="F1018" s="8">
        <f t="shared" ref="F1018:F1081" si="51">(D1018*E1018)/9507</f>
        <v>0</v>
      </c>
      <c r="G1018" s="7">
        <f t="shared" ref="G1018:G1081" si="52">SUM(E1018*0.7375)</f>
        <v>0</v>
      </c>
      <c r="H1018" s="7">
        <f t="shared" ref="H1018:H1081" si="53">SUM(D1018*G1018)/5252</f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si="51"/>
        <v>0</v>
      </c>
      <c r="G1077" s="7">
        <f t="shared" si="52"/>
        <v>0</v>
      </c>
      <c r="H1077" s="7">
        <f t="shared" si="53"/>
        <v>0</v>
      </c>
      <c r="J1077"/>
      <c r="L1077"/>
      <c r="M1077"/>
      <c r="N1077"/>
    </row>
    <row r="1078" spans="3:14">
      <c r="C1078"/>
      <c r="D1078"/>
      <c r="E1078"/>
      <c r="F1078" s="8">
        <f t="shared" si="51"/>
        <v>0</v>
      </c>
      <c r="G1078" s="7">
        <f t="shared" si="52"/>
        <v>0</v>
      </c>
      <c r="H1078" s="7">
        <f t="shared" si="53"/>
        <v>0</v>
      </c>
      <c r="J1078"/>
      <c r="L1078"/>
      <c r="M1078"/>
      <c r="N1078"/>
    </row>
    <row r="1079" spans="3:14">
      <c r="C1079"/>
      <c r="D1079"/>
      <c r="E1079"/>
      <c r="F1079" s="8">
        <f t="shared" si="51"/>
        <v>0</v>
      </c>
      <c r="G1079" s="7">
        <f t="shared" si="52"/>
        <v>0</v>
      </c>
      <c r="H1079" s="7">
        <f t="shared" si="53"/>
        <v>0</v>
      </c>
      <c r="J1079"/>
      <c r="L1079"/>
      <c r="M1079"/>
      <c r="N1079"/>
    </row>
    <row r="1080" spans="3:14">
      <c r="C1080"/>
      <c r="D1080"/>
      <c r="E1080"/>
      <c r="F1080" s="8">
        <f t="shared" si="51"/>
        <v>0</v>
      </c>
      <c r="G1080" s="7">
        <f t="shared" si="52"/>
        <v>0</v>
      </c>
      <c r="H1080" s="7">
        <f t="shared" si="53"/>
        <v>0</v>
      </c>
      <c r="J1080"/>
      <c r="L1080"/>
      <c r="M1080"/>
      <c r="N1080"/>
    </row>
    <row r="1081" spans="3:14">
      <c r="C1081"/>
      <c r="D1081"/>
      <c r="E1081"/>
      <c r="F1081" s="8">
        <f t="shared" si="51"/>
        <v>0</v>
      </c>
      <c r="G1081" s="7">
        <f t="shared" si="52"/>
        <v>0</v>
      </c>
      <c r="H1081" s="7">
        <f t="shared" si="53"/>
        <v>0</v>
      </c>
      <c r="J1081"/>
      <c r="L1081"/>
      <c r="M1081"/>
      <c r="N1081"/>
    </row>
    <row r="1082" spans="3:14">
      <c r="C1082"/>
      <c r="D1082"/>
      <c r="E1082"/>
      <c r="F1082" s="8">
        <f t="shared" ref="F1082:F1130" si="54">(D1082*E1082)/9507</f>
        <v>0</v>
      </c>
      <c r="G1082" s="7">
        <f t="shared" ref="G1082:G1130" si="55">SUM(E1082*0.7375)</f>
        <v>0</v>
      </c>
      <c r="H1082" s="7">
        <f t="shared" ref="H1082:H1130" si="56">SUM(D1082*G1082)/5252</f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  <row r="1126" spans="3:14">
      <c r="C1126"/>
      <c r="D1126"/>
      <c r="E1126"/>
      <c r="F1126" s="8">
        <f t="shared" si="54"/>
        <v>0</v>
      </c>
      <c r="G1126" s="7">
        <f t="shared" si="55"/>
        <v>0</v>
      </c>
      <c r="H1126" s="7">
        <f t="shared" si="56"/>
        <v>0</v>
      </c>
      <c r="J1126"/>
      <c r="L1126"/>
      <c r="M1126"/>
      <c r="N1126"/>
    </row>
    <row r="1127" spans="3:14">
      <c r="C1127"/>
      <c r="D1127"/>
      <c r="E1127"/>
      <c r="F1127" s="8">
        <f t="shared" si="54"/>
        <v>0</v>
      </c>
      <c r="G1127" s="7">
        <f t="shared" si="55"/>
        <v>0</v>
      </c>
      <c r="H1127" s="7">
        <f t="shared" si="56"/>
        <v>0</v>
      </c>
      <c r="J1127"/>
      <c r="L1127"/>
      <c r="M1127"/>
      <c r="N1127"/>
    </row>
    <row r="1128" spans="3:14">
      <c r="C1128"/>
      <c r="D1128"/>
      <c r="E1128"/>
      <c r="F1128" s="8">
        <f t="shared" si="54"/>
        <v>0</v>
      </c>
      <c r="G1128" s="7">
        <f t="shared" si="55"/>
        <v>0</v>
      </c>
      <c r="H1128" s="7">
        <f t="shared" si="56"/>
        <v>0</v>
      </c>
      <c r="J1128"/>
      <c r="L1128"/>
      <c r="M1128"/>
      <c r="N1128"/>
    </row>
    <row r="1129" spans="3:14">
      <c r="C1129"/>
      <c r="D1129"/>
      <c r="E1129"/>
      <c r="F1129" s="8">
        <f t="shared" si="54"/>
        <v>0</v>
      </c>
      <c r="G1129" s="7">
        <f t="shared" si="55"/>
        <v>0</v>
      </c>
      <c r="H1129" s="7">
        <f t="shared" si="56"/>
        <v>0</v>
      </c>
      <c r="J1129"/>
      <c r="L1129"/>
      <c r="M1129"/>
      <c r="N1129"/>
    </row>
    <row r="1130" spans="3:14">
      <c r="C1130"/>
      <c r="D1130"/>
      <c r="E1130"/>
      <c r="F1130" s="8">
        <f t="shared" si="54"/>
        <v>0</v>
      </c>
      <c r="G1130" s="7">
        <f t="shared" si="55"/>
        <v>0</v>
      </c>
      <c r="H1130" s="7">
        <f t="shared" si="56"/>
        <v>0</v>
      </c>
      <c r="J1130"/>
      <c r="L1130"/>
      <c r="M1130"/>
      <c r="N1130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2012-10-26T16:30:06Z</dcterms:modified>
</cp:coreProperties>
</file>