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<sst xmlns="http://schemas.openxmlformats.org/spreadsheetml/2006/main" count="43" uniqueCount="13">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</sst>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21"/>
            <c:marker>
              <c:symbol val="diamond"/>
              <c:size val="9"/>
            </c:marker>
          </c:dPt>
          <c:dPt>
            <c:idx val="41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4.4444444444444479E-3"/>
                  <c:y val="-2.3965141612200435E-2"/>
                </c:manualLayout>
              </c:layout>
              <c:showVal val="1"/>
            </c:dLbl>
            <c:dLbl>
              <c:idx val="21"/>
              <c:layout>
                <c:manualLayout>
                  <c:x val="-7.4074074074074094E-3"/>
                  <c:y val="-1.9607843137254902E-2"/>
                </c:manualLayout>
              </c:layout>
              <c:showVal val="1"/>
            </c:dLbl>
            <c:dLbl>
              <c:idx val="41"/>
              <c:layout>
                <c:manualLayout>
                  <c:x val="-5.9259259259259262E-2"/>
                  <c:y val="3.267973856209154E-2"/>
                </c:manualLayout>
              </c:layout>
              <c:showVal val="1"/>
            </c:dLbl>
            <c:delete val="1"/>
          </c:dLbls>
          <c:xVal>
            <c:numRef>
              <c:f>'Peak data'!$D$3:$D$1673</c:f>
              <c:numCache>
                <c:formatCode>General</c:formatCode>
                <c:ptCount val="1657"/>
                <c:pt idx="0">
                  <c:v>66</c:v>
                </c:pt>
                <c:pt idx="1">
                  <c:v>142</c:v>
                </c:pt>
                <c:pt idx="2">
                  <c:v>318</c:v>
                </c:pt>
                <c:pt idx="3">
                  <c:v>482</c:v>
                </c:pt>
                <c:pt idx="4">
                  <c:v>631</c:v>
                </c:pt>
                <c:pt idx="5">
                  <c:v>777</c:v>
                </c:pt>
                <c:pt idx="6">
                  <c:v>928</c:v>
                </c:pt>
                <c:pt idx="7">
                  <c:v>1086</c:v>
                </c:pt>
                <c:pt idx="8">
                  <c:v>1240</c:v>
                </c:pt>
                <c:pt idx="9">
                  <c:v>1542</c:v>
                </c:pt>
                <c:pt idx="10">
                  <c:v>1694</c:v>
                </c:pt>
                <c:pt idx="11">
                  <c:v>1849</c:v>
                </c:pt>
                <c:pt idx="12">
                  <c:v>2004</c:v>
                </c:pt>
                <c:pt idx="13">
                  <c:v>2149</c:v>
                </c:pt>
                <c:pt idx="14">
                  <c:v>2298</c:v>
                </c:pt>
                <c:pt idx="15">
                  <c:v>2603</c:v>
                </c:pt>
                <c:pt idx="16">
                  <c:v>2902</c:v>
                </c:pt>
                <c:pt idx="17">
                  <c:v>3207</c:v>
                </c:pt>
                <c:pt idx="18">
                  <c:v>3360</c:v>
                </c:pt>
                <c:pt idx="19">
                  <c:v>3657</c:v>
                </c:pt>
                <c:pt idx="20">
                  <c:v>3799</c:v>
                </c:pt>
                <c:pt idx="21">
                  <c:v>3950</c:v>
                </c:pt>
                <c:pt idx="22">
                  <c:v>4099</c:v>
                </c:pt>
                <c:pt idx="23">
                  <c:v>4249</c:v>
                </c:pt>
                <c:pt idx="24">
                  <c:v>4405</c:v>
                </c:pt>
                <c:pt idx="25">
                  <c:v>4555</c:v>
                </c:pt>
                <c:pt idx="26">
                  <c:v>4708</c:v>
                </c:pt>
                <c:pt idx="27">
                  <c:v>4856</c:v>
                </c:pt>
                <c:pt idx="28">
                  <c:v>5003</c:v>
                </c:pt>
                <c:pt idx="29">
                  <c:v>5167</c:v>
                </c:pt>
                <c:pt idx="30">
                  <c:v>5320</c:v>
                </c:pt>
                <c:pt idx="31">
                  <c:v>5468</c:v>
                </c:pt>
                <c:pt idx="32">
                  <c:v>5615</c:v>
                </c:pt>
                <c:pt idx="33">
                  <c:v>5777</c:v>
                </c:pt>
                <c:pt idx="34">
                  <c:v>5918</c:v>
                </c:pt>
                <c:pt idx="35">
                  <c:v>6081</c:v>
                </c:pt>
                <c:pt idx="36">
                  <c:v>6370</c:v>
                </c:pt>
                <c:pt idx="37">
                  <c:v>6671</c:v>
                </c:pt>
                <c:pt idx="38">
                  <c:v>6955</c:v>
                </c:pt>
                <c:pt idx="39">
                  <c:v>7099</c:v>
                </c:pt>
                <c:pt idx="40">
                  <c:v>7429</c:v>
                </c:pt>
                <c:pt idx="41">
                  <c:v>7500</c:v>
                </c:pt>
              </c:numCache>
            </c:numRef>
          </c:xVal>
          <c:yVal>
            <c:numRef>
              <c:f>'Peak data'!$G$3:$G$1673</c:f>
              <c:numCache>
                <c:formatCode>0.00</c:formatCode>
                <c:ptCount val="1657"/>
                <c:pt idx="0">
                  <c:v>33.777500000000003</c:v>
                </c:pt>
                <c:pt idx="1">
                  <c:v>33.777500000000003</c:v>
                </c:pt>
                <c:pt idx="2">
                  <c:v>33.04</c:v>
                </c:pt>
                <c:pt idx="3">
                  <c:v>33.04</c:v>
                </c:pt>
                <c:pt idx="4">
                  <c:v>33.04</c:v>
                </c:pt>
                <c:pt idx="5">
                  <c:v>33.04</c:v>
                </c:pt>
                <c:pt idx="6">
                  <c:v>33.04</c:v>
                </c:pt>
                <c:pt idx="7">
                  <c:v>33.04</c:v>
                </c:pt>
                <c:pt idx="8">
                  <c:v>33.04</c:v>
                </c:pt>
                <c:pt idx="9">
                  <c:v>32.155000000000001</c:v>
                </c:pt>
                <c:pt idx="10">
                  <c:v>32.155000000000001</c:v>
                </c:pt>
                <c:pt idx="11">
                  <c:v>32.155000000000001</c:v>
                </c:pt>
                <c:pt idx="12">
                  <c:v>32.155000000000001</c:v>
                </c:pt>
                <c:pt idx="13">
                  <c:v>32.155000000000001</c:v>
                </c:pt>
                <c:pt idx="14">
                  <c:v>32.155000000000001</c:v>
                </c:pt>
                <c:pt idx="15">
                  <c:v>31.27</c:v>
                </c:pt>
                <c:pt idx="16">
                  <c:v>30.532500000000002</c:v>
                </c:pt>
                <c:pt idx="17">
                  <c:v>29.647500000000004</c:v>
                </c:pt>
                <c:pt idx="18">
                  <c:v>28.762500000000003</c:v>
                </c:pt>
                <c:pt idx="19">
                  <c:v>28.025000000000002</c:v>
                </c:pt>
                <c:pt idx="20">
                  <c:v>27.14</c:v>
                </c:pt>
                <c:pt idx="21">
                  <c:v>26.255000000000003</c:v>
                </c:pt>
                <c:pt idx="22">
                  <c:v>24.6325</c:v>
                </c:pt>
                <c:pt idx="23">
                  <c:v>23.01</c:v>
                </c:pt>
                <c:pt idx="24">
                  <c:v>21.240000000000002</c:v>
                </c:pt>
                <c:pt idx="25">
                  <c:v>19.912500000000001</c:v>
                </c:pt>
                <c:pt idx="26">
                  <c:v>18.732500000000002</c:v>
                </c:pt>
                <c:pt idx="27">
                  <c:v>17.552500000000002</c:v>
                </c:pt>
                <c:pt idx="28">
                  <c:v>16.59375</c:v>
                </c:pt>
                <c:pt idx="29">
                  <c:v>15.487500000000001</c:v>
                </c:pt>
                <c:pt idx="30">
                  <c:v>14.602500000000001</c:v>
                </c:pt>
                <c:pt idx="31">
                  <c:v>13.717500000000001</c:v>
                </c:pt>
                <c:pt idx="32">
                  <c:v>12.980000000000002</c:v>
                </c:pt>
                <c:pt idx="33">
                  <c:v>12.094999999999999</c:v>
                </c:pt>
                <c:pt idx="34">
                  <c:v>11.21</c:v>
                </c:pt>
                <c:pt idx="35">
                  <c:v>10.4725</c:v>
                </c:pt>
                <c:pt idx="36">
                  <c:v>9.5875000000000004</c:v>
                </c:pt>
                <c:pt idx="37">
                  <c:v>8.7025000000000006</c:v>
                </c:pt>
                <c:pt idx="38">
                  <c:v>7.375</c:v>
                </c:pt>
                <c:pt idx="39">
                  <c:v>7.08</c:v>
                </c:pt>
                <c:pt idx="40">
                  <c:v>6.1950000000000003</c:v>
                </c:pt>
                <c:pt idx="41">
                  <c:v>6.0474999999999994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</c:numCache>
            </c:numRef>
          </c:yVal>
        </c:ser>
        <c:axId val="95063040"/>
        <c:axId val="9508569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1"/>
            <c:marker>
              <c:symbol val="circle"/>
              <c:size val="9"/>
            </c:marker>
          </c:dPt>
          <c:dPt>
            <c:idx val="41"/>
            <c:marker>
              <c:symbol val="circle"/>
              <c:size val="9"/>
            </c:marker>
          </c:dPt>
          <c:dLbls>
            <c:dLbl>
              <c:idx val="21"/>
              <c:layout>
                <c:manualLayout>
                  <c:x val="-6.9629629629629694E-2"/>
                  <c:y val="3.7037037037037056E-2"/>
                </c:manualLayout>
              </c:layout>
              <c:showVal val="1"/>
            </c:dLbl>
            <c:dLbl>
              <c:idx val="41"/>
              <c:layout>
                <c:manualLayout>
                  <c:x val="-5.3333333333333406E-2"/>
                  <c:y val="-3.7037037037036993E-2"/>
                </c:manualLayout>
              </c:layout>
              <c:showVal val="1"/>
            </c:dLbl>
            <c:delete val="1"/>
          </c:dLbls>
          <c:xVal>
            <c:numRef>
              <c:f>'Peak data'!$D$3:$D$4673</c:f>
              <c:numCache>
                <c:formatCode>General</c:formatCode>
                <c:ptCount val="4657"/>
                <c:pt idx="0">
                  <c:v>66</c:v>
                </c:pt>
                <c:pt idx="1">
                  <c:v>142</c:v>
                </c:pt>
                <c:pt idx="2">
                  <c:v>318</c:v>
                </c:pt>
                <c:pt idx="3">
                  <c:v>482</c:v>
                </c:pt>
                <c:pt idx="4">
                  <c:v>631</c:v>
                </c:pt>
                <c:pt idx="5">
                  <c:v>777</c:v>
                </c:pt>
                <c:pt idx="6">
                  <c:v>928</c:v>
                </c:pt>
                <c:pt idx="7">
                  <c:v>1086</c:v>
                </c:pt>
                <c:pt idx="8">
                  <c:v>1240</c:v>
                </c:pt>
                <c:pt idx="9">
                  <c:v>1542</c:v>
                </c:pt>
                <c:pt idx="10">
                  <c:v>1694</c:v>
                </c:pt>
                <c:pt idx="11">
                  <c:v>1849</c:v>
                </c:pt>
                <c:pt idx="12">
                  <c:v>2004</c:v>
                </c:pt>
                <c:pt idx="13">
                  <c:v>2149</c:v>
                </c:pt>
                <c:pt idx="14">
                  <c:v>2298</c:v>
                </c:pt>
                <c:pt idx="15">
                  <c:v>2603</c:v>
                </c:pt>
                <c:pt idx="16">
                  <c:v>2902</c:v>
                </c:pt>
                <c:pt idx="17">
                  <c:v>3207</c:v>
                </c:pt>
                <c:pt idx="18">
                  <c:v>3360</c:v>
                </c:pt>
                <c:pt idx="19">
                  <c:v>3657</c:v>
                </c:pt>
                <c:pt idx="20">
                  <c:v>3799</c:v>
                </c:pt>
                <c:pt idx="21">
                  <c:v>3950</c:v>
                </c:pt>
                <c:pt idx="22">
                  <c:v>4099</c:v>
                </c:pt>
                <c:pt idx="23">
                  <c:v>4249</c:v>
                </c:pt>
                <c:pt idx="24">
                  <c:v>4405</c:v>
                </c:pt>
                <c:pt idx="25">
                  <c:v>4555</c:v>
                </c:pt>
                <c:pt idx="26">
                  <c:v>4708</c:v>
                </c:pt>
                <c:pt idx="27">
                  <c:v>4856</c:v>
                </c:pt>
                <c:pt idx="28">
                  <c:v>5003</c:v>
                </c:pt>
                <c:pt idx="29">
                  <c:v>5167</c:v>
                </c:pt>
                <c:pt idx="30">
                  <c:v>5320</c:v>
                </c:pt>
                <c:pt idx="31">
                  <c:v>5468</c:v>
                </c:pt>
                <c:pt idx="32">
                  <c:v>5615</c:v>
                </c:pt>
                <c:pt idx="33">
                  <c:v>5777</c:v>
                </c:pt>
                <c:pt idx="34">
                  <c:v>5918</c:v>
                </c:pt>
                <c:pt idx="35">
                  <c:v>6081</c:v>
                </c:pt>
                <c:pt idx="36">
                  <c:v>6370</c:v>
                </c:pt>
                <c:pt idx="37">
                  <c:v>6671</c:v>
                </c:pt>
                <c:pt idx="38">
                  <c:v>6955</c:v>
                </c:pt>
                <c:pt idx="39">
                  <c:v>7099</c:v>
                </c:pt>
                <c:pt idx="40">
                  <c:v>7429</c:v>
                </c:pt>
                <c:pt idx="41">
                  <c:v>7500</c:v>
                </c:pt>
              </c:numCache>
            </c:numRef>
          </c:xVal>
          <c:yVal>
            <c:numRef>
              <c:f>'Peak data'!$H$3:$H$1673</c:f>
              <c:numCache>
                <c:formatCode>0.00</c:formatCode>
                <c:ptCount val="1657"/>
                <c:pt idx="0">
                  <c:v>0.42446972581873571</c:v>
                </c:pt>
                <c:pt idx="1">
                  <c:v>0.91325304645849215</c:v>
                </c:pt>
                <c:pt idx="2">
                  <c:v>2.0005178979436402</c:v>
                </c:pt>
                <c:pt idx="3">
                  <c:v>3.032231530845392</c:v>
                </c:pt>
                <c:pt idx="4">
                  <c:v>3.969581111957349</c:v>
                </c:pt>
                <c:pt idx="5">
                  <c:v>4.8880578827113474</c:v>
                </c:pt>
                <c:pt idx="6">
                  <c:v>5.8379893373952774</c:v>
                </c:pt>
                <c:pt idx="7">
                  <c:v>6.8319573495811126</c:v>
                </c:pt>
                <c:pt idx="8">
                  <c:v>7.8007616146230001</c:v>
                </c:pt>
                <c:pt idx="9">
                  <c:v>9.4407863670982479</c:v>
                </c:pt>
                <c:pt idx="10">
                  <c:v>10.371395658796649</c:v>
                </c:pt>
                <c:pt idx="11">
                  <c:v>11.320372239146991</c:v>
                </c:pt>
                <c:pt idx="12">
                  <c:v>12.269348819497335</c:v>
                </c:pt>
                <c:pt idx="13">
                  <c:v>13.157101104341203</c:v>
                </c:pt>
                <c:pt idx="14">
                  <c:v>14.069343107387663</c:v>
                </c:pt>
                <c:pt idx="15">
                  <c:v>15.498059786747906</c:v>
                </c:pt>
                <c:pt idx="16">
                  <c:v>16.870775894897182</c:v>
                </c:pt>
                <c:pt idx="17">
                  <c:v>18.103490575019045</c:v>
                </c:pt>
                <c:pt idx="18">
                  <c:v>18.400990099009903</c:v>
                </c:pt>
                <c:pt idx="19">
                  <c:v>19.513980388423459</c:v>
                </c:pt>
                <c:pt idx="20">
                  <c:v>19.631542269611575</c:v>
                </c:pt>
                <c:pt idx="21">
                  <c:v>19.746239527798938</c:v>
                </c:pt>
                <c:pt idx="22">
                  <c:v>19.224793888042651</c:v>
                </c:pt>
                <c:pt idx="23">
                  <c:v>18.615668316831684</c:v>
                </c:pt>
                <c:pt idx="24">
                  <c:v>17.814584920030466</c:v>
                </c:pt>
                <c:pt idx="25">
                  <c:v>17.269885281797411</c:v>
                </c:pt>
                <c:pt idx="26">
                  <c:v>16.792195354150802</c:v>
                </c:pt>
                <c:pt idx="27">
                  <c:v>16.229044173648138</c:v>
                </c:pt>
                <c:pt idx="28">
                  <c:v>15.807031845011425</c:v>
                </c:pt>
                <c:pt idx="29">
                  <c:v>15.23684548743336</c:v>
                </c:pt>
                <c:pt idx="30">
                  <c:v>14.791565118050267</c:v>
                </c:pt>
                <c:pt idx="31">
                  <c:v>14.281662223914701</c:v>
                </c:pt>
                <c:pt idx="32">
                  <c:v>13.877132520944404</c:v>
                </c:pt>
                <c:pt idx="33">
                  <c:v>13.304039413556739</c:v>
                </c:pt>
                <c:pt idx="34">
                  <c:v>12.631527037319117</c:v>
                </c:pt>
                <c:pt idx="35">
                  <c:v>12.125527894135567</c:v>
                </c:pt>
                <c:pt idx="36">
                  <c:v>11.628403465346535</c:v>
                </c:pt>
                <c:pt idx="37">
                  <c:v>11.053765708301599</c:v>
                </c:pt>
                <c:pt idx="38">
                  <c:v>9.7663985148514847</c:v>
                </c:pt>
                <c:pt idx="39">
                  <c:v>9.5698629093678598</c:v>
                </c:pt>
                <c:pt idx="40">
                  <c:v>8.7628817593297796</c:v>
                </c:pt>
                <c:pt idx="41">
                  <c:v>8.6359958111195727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triangle"/>
              <c:size val="9"/>
            </c:marker>
          </c:dPt>
          <c:dPt>
            <c:idx val="21"/>
            <c:marker>
              <c:symbol val="triangle"/>
              <c:size val="9"/>
            </c:marker>
          </c:dPt>
          <c:dPt>
            <c:idx val="41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185185185185186E-2"/>
                  <c:y val="-4.1394335511982565E-2"/>
                </c:manualLayout>
              </c:layout>
              <c:showVal val="1"/>
            </c:dLbl>
            <c:dLbl>
              <c:idx val="21"/>
              <c:layout>
                <c:manualLayout>
                  <c:x val="-6.666666666666668E-2"/>
                  <c:y val="3.7037037037037056E-2"/>
                </c:manualLayout>
              </c:layout>
              <c:showVal val="1"/>
            </c:dLbl>
            <c:dLbl>
              <c:idx val="41"/>
              <c:layout>
                <c:manualLayout>
                  <c:x val="-6.2222222222222255E-2"/>
                  <c:y val="-3.050108932461874E-2"/>
                </c:manualLayout>
              </c:layout>
              <c:showVal val="1"/>
            </c:dLbl>
            <c:delete val="1"/>
          </c:dLbls>
          <c:xVal>
            <c:numRef>
              <c:f>'Peak data'!$D$3:$D$44</c:f>
              <c:numCache>
                <c:formatCode>General</c:formatCode>
                <c:ptCount val="42"/>
                <c:pt idx="0">
                  <c:v>66</c:v>
                </c:pt>
                <c:pt idx="1">
                  <c:v>142</c:v>
                </c:pt>
                <c:pt idx="2">
                  <c:v>318</c:v>
                </c:pt>
                <c:pt idx="3">
                  <c:v>482</c:v>
                </c:pt>
                <c:pt idx="4">
                  <c:v>631</c:v>
                </c:pt>
                <c:pt idx="5">
                  <c:v>777</c:v>
                </c:pt>
                <c:pt idx="6">
                  <c:v>928</c:v>
                </c:pt>
                <c:pt idx="7">
                  <c:v>1086</c:v>
                </c:pt>
                <c:pt idx="8">
                  <c:v>1240</c:v>
                </c:pt>
                <c:pt idx="9">
                  <c:v>1542</c:v>
                </c:pt>
                <c:pt idx="10">
                  <c:v>1694</c:v>
                </c:pt>
                <c:pt idx="11">
                  <c:v>1849</c:v>
                </c:pt>
                <c:pt idx="12">
                  <c:v>2004</c:v>
                </c:pt>
                <c:pt idx="13">
                  <c:v>2149</c:v>
                </c:pt>
                <c:pt idx="14">
                  <c:v>2298</c:v>
                </c:pt>
                <c:pt idx="15">
                  <c:v>2603</c:v>
                </c:pt>
                <c:pt idx="16">
                  <c:v>2902</c:v>
                </c:pt>
                <c:pt idx="17">
                  <c:v>3207</c:v>
                </c:pt>
                <c:pt idx="18">
                  <c:v>3360</c:v>
                </c:pt>
                <c:pt idx="19">
                  <c:v>3657</c:v>
                </c:pt>
                <c:pt idx="20">
                  <c:v>3799</c:v>
                </c:pt>
                <c:pt idx="21">
                  <c:v>3950</c:v>
                </c:pt>
                <c:pt idx="22">
                  <c:v>4099</c:v>
                </c:pt>
                <c:pt idx="23">
                  <c:v>4249</c:v>
                </c:pt>
                <c:pt idx="24">
                  <c:v>4405</c:v>
                </c:pt>
                <c:pt idx="25">
                  <c:v>4555</c:v>
                </c:pt>
                <c:pt idx="26">
                  <c:v>4708</c:v>
                </c:pt>
                <c:pt idx="27">
                  <c:v>4856</c:v>
                </c:pt>
                <c:pt idx="28">
                  <c:v>5003</c:v>
                </c:pt>
                <c:pt idx="29">
                  <c:v>5167</c:v>
                </c:pt>
                <c:pt idx="30">
                  <c:v>5320</c:v>
                </c:pt>
                <c:pt idx="31">
                  <c:v>5468</c:v>
                </c:pt>
                <c:pt idx="32">
                  <c:v>5615</c:v>
                </c:pt>
                <c:pt idx="33">
                  <c:v>5777</c:v>
                </c:pt>
                <c:pt idx="34">
                  <c:v>5918</c:v>
                </c:pt>
                <c:pt idx="35">
                  <c:v>6081</c:v>
                </c:pt>
                <c:pt idx="36">
                  <c:v>6370</c:v>
                </c:pt>
                <c:pt idx="37">
                  <c:v>6671</c:v>
                </c:pt>
                <c:pt idx="38">
                  <c:v>6955</c:v>
                </c:pt>
                <c:pt idx="39">
                  <c:v>7099</c:v>
                </c:pt>
                <c:pt idx="40">
                  <c:v>7429</c:v>
                </c:pt>
                <c:pt idx="41">
                  <c:v>7500</c:v>
                </c:pt>
              </c:numCache>
            </c:numRef>
          </c:xVal>
          <c:yVal>
            <c:numRef>
              <c:f>'Peak data'!$A$3:$A$44</c:f>
              <c:numCache>
                <c:formatCode>General</c:formatCode>
                <c:ptCount val="42"/>
                <c:pt idx="0">
                  <c:v>49.63</c:v>
                </c:pt>
                <c:pt idx="1">
                  <c:v>49.7</c:v>
                </c:pt>
                <c:pt idx="2">
                  <c:v>49.55</c:v>
                </c:pt>
                <c:pt idx="3">
                  <c:v>49.41</c:v>
                </c:pt>
                <c:pt idx="4">
                  <c:v>49.33</c:v>
                </c:pt>
                <c:pt idx="5">
                  <c:v>49.26</c:v>
                </c:pt>
                <c:pt idx="6">
                  <c:v>49.11</c:v>
                </c:pt>
                <c:pt idx="7">
                  <c:v>49.04</c:v>
                </c:pt>
                <c:pt idx="8">
                  <c:v>48.89</c:v>
                </c:pt>
                <c:pt idx="9">
                  <c:v>48.67</c:v>
                </c:pt>
                <c:pt idx="10">
                  <c:v>48.52</c:v>
                </c:pt>
                <c:pt idx="11">
                  <c:v>48.37</c:v>
                </c:pt>
                <c:pt idx="12">
                  <c:v>48.37</c:v>
                </c:pt>
                <c:pt idx="13">
                  <c:v>48.23</c:v>
                </c:pt>
                <c:pt idx="14">
                  <c:v>48.08</c:v>
                </c:pt>
                <c:pt idx="15">
                  <c:v>47.86</c:v>
                </c:pt>
                <c:pt idx="16">
                  <c:v>47.56</c:v>
                </c:pt>
                <c:pt idx="17">
                  <c:v>47.34</c:v>
                </c:pt>
                <c:pt idx="18">
                  <c:v>47.19</c:v>
                </c:pt>
                <c:pt idx="19">
                  <c:v>46.97</c:v>
                </c:pt>
                <c:pt idx="20">
                  <c:v>46.82</c:v>
                </c:pt>
                <c:pt idx="21">
                  <c:v>46.75</c:v>
                </c:pt>
                <c:pt idx="22">
                  <c:v>46.75</c:v>
                </c:pt>
                <c:pt idx="23">
                  <c:v>46.6</c:v>
                </c:pt>
                <c:pt idx="24">
                  <c:v>46.38</c:v>
                </c:pt>
                <c:pt idx="25">
                  <c:v>46.31</c:v>
                </c:pt>
                <c:pt idx="26">
                  <c:v>46.31</c:v>
                </c:pt>
                <c:pt idx="27">
                  <c:v>46.09</c:v>
                </c:pt>
                <c:pt idx="28">
                  <c:v>46.01</c:v>
                </c:pt>
                <c:pt idx="29">
                  <c:v>46.01</c:v>
                </c:pt>
                <c:pt idx="30">
                  <c:v>46.01</c:v>
                </c:pt>
                <c:pt idx="31">
                  <c:v>45.94</c:v>
                </c:pt>
                <c:pt idx="32">
                  <c:v>45.87</c:v>
                </c:pt>
                <c:pt idx="33">
                  <c:v>45.87</c:v>
                </c:pt>
                <c:pt idx="34">
                  <c:v>45.79</c:v>
                </c:pt>
                <c:pt idx="35">
                  <c:v>45.79</c:v>
                </c:pt>
                <c:pt idx="36">
                  <c:v>45.72</c:v>
                </c:pt>
                <c:pt idx="37">
                  <c:v>45.72</c:v>
                </c:pt>
                <c:pt idx="38">
                  <c:v>45.42</c:v>
                </c:pt>
                <c:pt idx="39">
                  <c:v>45.2</c:v>
                </c:pt>
                <c:pt idx="40">
                  <c:v>44.61</c:v>
                </c:pt>
                <c:pt idx="41">
                  <c:v>44.7</c:v>
                </c:pt>
              </c:numCache>
            </c:numRef>
          </c:yVal>
        </c:ser>
        <c:axId val="95063040"/>
        <c:axId val="9508569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9"/>
            <c:marker>
              <c:symbol val="triangle"/>
              <c:size val="8"/>
            </c:marker>
          </c:dPt>
          <c:dPt>
            <c:idx val="41"/>
            <c:marker>
              <c:symbol val="triangle"/>
              <c:size val="8"/>
            </c:marker>
          </c:dPt>
          <c:dLbls>
            <c:dLbl>
              <c:idx val="19"/>
              <c:layout>
                <c:manualLayout>
                  <c:x val="-5.7777777777777727E-2"/>
                  <c:y val="-6.5359477124183043E-3"/>
                </c:manualLayout>
              </c:layout>
              <c:showVal val="1"/>
            </c:dLbl>
            <c:dLbl>
              <c:idx val="41"/>
              <c:layout>
                <c:manualLayout>
                  <c:x val="-6.3703703703703721E-2"/>
                  <c:y val="2.178649237472767E-2"/>
                </c:manualLayout>
              </c:layout>
              <c:showVal val="1"/>
            </c:dLbl>
            <c:delete val="1"/>
          </c:dLbls>
          <c:xVal>
            <c:numRef>
              <c:f>'Peak data'!$D$3:$D$1673</c:f>
              <c:numCache>
                <c:formatCode>General</c:formatCode>
                <c:ptCount val="1657"/>
                <c:pt idx="0">
                  <c:v>66</c:v>
                </c:pt>
                <c:pt idx="1">
                  <c:v>142</c:v>
                </c:pt>
                <c:pt idx="2">
                  <c:v>318</c:v>
                </c:pt>
                <c:pt idx="3">
                  <c:v>482</c:v>
                </c:pt>
                <c:pt idx="4">
                  <c:v>631</c:v>
                </c:pt>
                <c:pt idx="5">
                  <c:v>777</c:v>
                </c:pt>
                <c:pt idx="6">
                  <c:v>928</c:v>
                </c:pt>
                <c:pt idx="7">
                  <c:v>1086</c:v>
                </c:pt>
                <c:pt idx="8">
                  <c:v>1240</c:v>
                </c:pt>
                <c:pt idx="9">
                  <c:v>1542</c:v>
                </c:pt>
                <c:pt idx="10">
                  <c:v>1694</c:v>
                </c:pt>
                <c:pt idx="11">
                  <c:v>1849</c:v>
                </c:pt>
                <c:pt idx="12">
                  <c:v>2004</c:v>
                </c:pt>
                <c:pt idx="13">
                  <c:v>2149</c:v>
                </c:pt>
                <c:pt idx="14">
                  <c:v>2298</c:v>
                </c:pt>
                <c:pt idx="15">
                  <c:v>2603</c:v>
                </c:pt>
                <c:pt idx="16">
                  <c:v>2902</c:v>
                </c:pt>
                <c:pt idx="17">
                  <c:v>3207</c:v>
                </c:pt>
                <c:pt idx="18">
                  <c:v>3360</c:v>
                </c:pt>
                <c:pt idx="19">
                  <c:v>3657</c:v>
                </c:pt>
                <c:pt idx="20">
                  <c:v>3799</c:v>
                </c:pt>
                <c:pt idx="21">
                  <c:v>3950</c:v>
                </c:pt>
                <c:pt idx="22">
                  <c:v>4099</c:v>
                </c:pt>
                <c:pt idx="23">
                  <c:v>4249</c:v>
                </c:pt>
                <c:pt idx="24">
                  <c:v>4405</c:v>
                </c:pt>
                <c:pt idx="25">
                  <c:v>4555</c:v>
                </c:pt>
                <c:pt idx="26">
                  <c:v>4708</c:v>
                </c:pt>
                <c:pt idx="27">
                  <c:v>4856</c:v>
                </c:pt>
                <c:pt idx="28">
                  <c:v>5003</c:v>
                </c:pt>
                <c:pt idx="29">
                  <c:v>5167</c:v>
                </c:pt>
                <c:pt idx="30">
                  <c:v>5320</c:v>
                </c:pt>
                <c:pt idx="31">
                  <c:v>5468</c:v>
                </c:pt>
                <c:pt idx="32">
                  <c:v>5615</c:v>
                </c:pt>
                <c:pt idx="33">
                  <c:v>5777</c:v>
                </c:pt>
                <c:pt idx="34">
                  <c:v>5918</c:v>
                </c:pt>
                <c:pt idx="35">
                  <c:v>6081</c:v>
                </c:pt>
                <c:pt idx="36">
                  <c:v>6370</c:v>
                </c:pt>
                <c:pt idx="37">
                  <c:v>6671</c:v>
                </c:pt>
                <c:pt idx="38">
                  <c:v>6955</c:v>
                </c:pt>
                <c:pt idx="39">
                  <c:v>7099</c:v>
                </c:pt>
                <c:pt idx="40">
                  <c:v>7429</c:v>
                </c:pt>
                <c:pt idx="41">
                  <c:v>7500</c:v>
                </c:pt>
              </c:numCache>
            </c:numRef>
          </c:xVal>
          <c:yVal>
            <c:numRef>
              <c:f>'Peak data'!$B$3:$B$1673</c:f>
              <c:numCache>
                <c:formatCode>General</c:formatCode>
                <c:ptCount val="1657"/>
                <c:pt idx="0">
                  <c:v>60</c:v>
                </c:pt>
                <c:pt idx="1">
                  <c:v>60</c:v>
                </c:pt>
                <c:pt idx="2">
                  <c:v>70.2</c:v>
                </c:pt>
                <c:pt idx="3">
                  <c:v>88</c:v>
                </c:pt>
                <c:pt idx="4">
                  <c:v>104.2</c:v>
                </c:pt>
                <c:pt idx="5">
                  <c:v>119.4</c:v>
                </c:pt>
                <c:pt idx="6">
                  <c:v>134.1</c:v>
                </c:pt>
                <c:pt idx="7">
                  <c:v>149.80000000000001</c:v>
                </c:pt>
                <c:pt idx="8">
                  <c:v>166</c:v>
                </c:pt>
                <c:pt idx="9">
                  <c:v>197.8</c:v>
                </c:pt>
                <c:pt idx="10">
                  <c:v>213.6</c:v>
                </c:pt>
                <c:pt idx="11">
                  <c:v>229.5</c:v>
                </c:pt>
                <c:pt idx="12">
                  <c:v>247.7</c:v>
                </c:pt>
                <c:pt idx="13">
                  <c:v>264.2</c:v>
                </c:pt>
                <c:pt idx="14">
                  <c:v>277</c:v>
                </c:pt>
                <c:pt idx="15">
                  <c:v>300.8</c:v>
                </c:pt>
                <c:pt idx="16">
                  <c:v>323.60000000000002</c:v>
                </c:pt>
                <c:pt idx="17">
                  <c:v>347.1</c:v>
                </c:pt>
                <c:pt idx="18">
                  <c:v>357.3</c:v>
                </c:pt>
                <c:pt idx="19">
                  <c:v>377</c:v>
                </c:pt>
                <c:pt idx="20">
                  <c:v>376.1</c:v>
                </c:pt>
                <c:pt idx="21">
                  <c:v>375.2</c:v>
                </c:pt>
                <c:pt idx="22">
                  <c:v>372.2</c:v>
                </c:pt>
                <c:pt idx="23">
                  <c:v>367.3</c:v>
                </c:pt>
                <c:pt idx="24">
                  <c:v>364.8</c:v>
                </c:pt>
                <c:pt idx="25">
                  <c:v>360.6</c:v>
                </c:pt>
                <c:pt idx="26">
                  <c:v>353.4</c:v>
                </c:pt>
                <c:pt idx="27">
                  <c:v>347.3</c:v>
                </c:pt>
                <c:pt idx="28">
                  <c:v>339.7</c:v>
                </c:pt>
                <c:pt idx="29">
                  <c:v>330.2</c:v>
                </c:pt>
                <c:pt idx="30">
                  <c:v>316.7</c:v>
                </c:pt>
                <c:pt idx="31">
                  <c:v>307</c:v>
                </c:pt>
                <c:pt idx="32">
                  <c:v>297.8</c:v>
                </c:pt>
                <c:pt idx="33">
                  <c:v>287.2</c:v>
                </c:pt>
                <c:pt idx="34">
                  <c:v>278</c:v>
                </c:pt>
                <c:pt idx="35">
                  <c:v>270</c:v>
                </c:pt>
                <c:pt idx="36">
                  <c:v>252.9</c:v>
                </c:pt>
                <c:pt idx="37">
                  <c:v>238.6</c:v>
                </c:pt>
                <c:pt idx="38">
                  <c:v>227.2</c:v>
                </c:pt>
                <c:pt idx="39">
                  <c:v>219.3</c:v>
                </c:pt>
                <c:pt idx="40">
                  <c:v>202.6</c:v>
                </c:pt>
                <c:pt idx="41">
                  <c:v>197.3</c:v>
                </c:pt>
              </c:numCache>
            </c:numRef>
          </c:yVal>
        </c:ser>
        <c:axId val="95087232"/>
        <c:axId val="95375744"/>
      </c:scatterChart>
      <c:valAx>
        <c:axId val="95063040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085696"/>
        <c:crosses val="autoZero"/>
        <c:crossBetween val="midCat"/>
      </c:valAx>
      <c:valAx>
        <c:axId val="95085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063040"/>
        <c:crosses val="autoZero"/>
        <c:crossBetween val="midCat"/>
      </c:valAx>
      <c:valAx>
        <c:axId val="95087232"/>
        <c:scaling>
          <c:orientation val="minMax"/>
        </c:scaling>
        <c:delete val="1"/>
        <c:axPos val="b"/>
        <c:numFmt formatCode="General" sourceLinked="1"/>
        <c:tickLblPos val="none"/>
        <c:crossAx val="95375744"/>
        <c:crosses val="autoZero"/>
        <c:crossBetween val="midCat"/>
      </c:valAx>
      <c:valAx>
        <c:axId val="9537574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08723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63149606299219"/>
          <c:y val="0.93530869915770332"/>
          <c:w val="0.70880011665208587"/>
          <c:h val="4.21139759490848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20"/>
            <c:marker>
              <c:symbol val="diamond"/>
              <c:size val="9"/>
            </c:marker>
          </c:dPt>
          <c:dPt>
            <c:idx val="41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8.8888888888889114E-3"/>
                  <c:y val="3.2679738562091505E-2"/>
                </c:manualLayout>
              </c:layout>
              <c:showVal val="1"/>
            </c:dLbl>
            <c:dLbl>
              <c:idx val="20"/>
              <c:layout>
                <c:manualLayout>
                  <c:x val="5.9259259259259274E-3"/>
                  <c:y val="-2.1786492374727671E-3"/>
                </c:manualLayout>
              </c:layout>
              <c:showVal val="1"/>
            </c:dLbl>
            <c:dLbl>
              <c:idx val="41"/>
              <c:layout>
                <c:manualLayout>
                  <c:x val="-4.296296296296296E-2"/>
                  <c:y val="-3.7037037037036993E-2"/>
                </c:manualLayout>
              </c:layout>
              <c:showVal val="1"/>
            </c:dLbl>
            <c:delete val="1"/>
          </c:dLbls>
          <c:xVal>
            <c:numRef>
              <c:f>'Peak data'!$D$3:$D$1119</c:f>
              <c:numCache>
                <c:formatCode>General</c:formatCode>
                <c:ptCount val="1103"/>
                <c:pt idx="0">
                  <c:v>66</c:v>
                </c:pt>
                <c:pt idx="1">
                  <c:v>142</c:v>
                </c:pt>
                <c:pt idx="2">
                  <c:v>318</c:v>
                </c:pt>
                <c:pt idx="3">
                  <c:v>482</c:v>
                </c:pt>
                <c:pt idx="4">
                  <c:v>631</c:v>
                </c:pt>
                <c:pt idx="5">
                  <c:v>777</c:v>
                </c:pt>
                <c:pt idx="6">
                  <c:v>928</c:v>
                </c:pt>
                <c:pt idx="7">
                  <c:v>1086</c:v>
                </c:pt>
                <c:pt idx="8">
                  <c:v>1240</c:v>
                </c:pt>
                <c:pt idx="9">
                  <c:v>1542</c:v>
                </c:pt>
                <c:pt idx="10">
                  <c:v>1694</c:v>
                </c:pt>
                <c:pt idx="11">
                  <c:v>1849</c:v>
                </c:pt>
                <c:pt idx="12">
                  <c:v>2004</c:v>
                </c:pt>
                <c:pt idx="13">
                  <c:v>2149</c:v>
                </c:pt>
                <c:pt idx="14">
                  <c:v>2298</c:v>
                </c:pt>
                <c:pt idx="15">
                  <c:v>2603</c:v>
                </c:pt>
                <c:pt idx="16">
                  <c:v>2902</c:v>
                </c:pt>
                <c:pt idx="17">
                  <c:v>3207</c:v>
                </c:pt>
                <c:pt idx="18">
                  <c:v>3360</c:v>
                </c:pt>
                <c:pt idx="19">
                  <c:v>3657</c:v>
                </c:pt>
                <c:pt idx="20">
                  <c:v>3799</c:v>
                </c:pt>
                <c:pt idx="21">
                  <c:v>3950</c:v>
                </c:pt>
                <c:pt idx="22">
                  <c:v>4099</c:v>
                </c:pt>
                <c:pt idx="23">
                  <c:v>4249</c:v>
                </c:pt>
                <c:pt idx="24">
                  <c:v>4405</c:v>
                </c:pt>
                <c:pt idx="25">
                  <c:v>4555</c:v>
                </c:pt>
                <c:pt idx="26">
                  <c:v>4708</c:v>
                </c:pt>
                <c:pt idx="27">
                  <c:v>4856</c:v>
                </c:pt>
                <c:pt idx="28">
                  <c:v>5003</c:v>
                </c:pt>
                <c:pt idx="29">
                  <c:v>5167</c:v>
                </c:pt>
                <c:pt idx="30">
                  <c:v>5320</c:v>
                </c:pt>
                <c:pt idx="31">
                  <c:v>5468</c:v>
                </c:pt>
                <c:pt idx="32">
                  <c:v>5615</c:v>
                </c:pt>
                <c:pt idx="33">
                  <c:v>5777</c:v>
                </c:pt>
                <c:pt idx="34">
                  <c:v>5918</c:v>
                </c:pt>
                <c:pt idx="35">
                  <c:v>6081</c:v>
                </c:pt>
                <c:pt idx="36">
                  <c:v>6370</c:v>
                </c:pt>
                <c:pt idx="37">
                  <c:v>6671</c:v>
                </c:pt>
                <c:pt idx="38">
                  <c:v>6955</c:v>
                </c:pt>
                <c:pt idx="39">
                  <c:v>7099</c:v>
                </c:pt>
                <c:pt idx="40">
                  <c:v>7429</c:v>
                </c:pt>
                <c:pt idx="41">
                  <c:v>7500</c:v>
                </c:pt>
              </c:numCache>
            </c:numRef>
          </c:xVal>
          <c:yVal>
            <c:numRef>
              <c:f>'Peak data'!$E$3:$E$1119</c:f>
              <c:numCache>
                <c:formatCode>General</c:formatCode>
                <c:ptCount val="1103"/>
                <c:pt idx="0">
                  <c:v>45.8</c:v>
                </c:pt>
                <c:pt idx="1">
                  <c:v>45.8</c:v>
                </c:pt>
                <c:pt idx="2">
                  <c:v>44.8</c:v>
                </c:pt>
                <c:pt idx="3">
                  <c:v>44.8</c:v>
                </c:pt>
                <c:pt idx="4">
                  <c:v>44.8</c:v>
                </c:pt>
                <c:pt idx="5">
                  <c:v>44.8</c:v>
                </c:pt>
                <c:pt idx="6">
                  <c:v>44.8</c:v>
                </c:pt>
                <c:pt idx="7">
                  <c:v>44.8</c:v>
                </c:pt>
                <c:pt idx="8">
                  <c:v>44.8</c:v>
                </c:pt>
                <c:pt idx="9">
                  <c:v>43.6</c:v>
                </c:pt>
                <c:pt idx="10">
                  <c:v>43.6</c:v>
                </c:pt>
                <c:pt idx="11">
                  <c:v>43.6</c:v>
                </c:pt>
                <c:pt idx="12">
                  <c:v>43.6</c:v>
                </c:pt>
                <c:pt idx="13">
                  <c:v>43.6</c:v>
                </c:pt>
                <c:pt idx="14">
                  <c:v>43.6</c:v>
                </c:pt>
                <c:pt idx="15">
                  <c:v>42.4</c:v>
                </c:pt>
                <c:pt idx="16">
                  <c:v>41.4</c:v>
                </c:pt>
                <c:pt idx="17">
                  <c:v>40.200000000000003</c:v>
                </c:pt>
                <c:pt idx="18">
                  <c:v>39</c:v>
                </c:pt>
                <c:pt idx="19">
                  <c:v>38</c:v>
                </c:pt>
                <c:pt idx="20">
                  <c:v>36.799999999999997</c:v>
                </c:pt>
                <c:pt idx="21">
                  <c:v>35.6</c:v>
                </c:pt>
                <c:pt idx="22">
                  <c:v>33.4</c:v>
                </c:pt>
                <c:pt idx="23">
                  <c:v>31.2</c:v>
                </c:pt>
                <c:pt idx="24">
                  <c:v>28.8</c:v>
                </c:pt>
                <c:pt idx="25">
                  <c:v>27</c:v>
                </c:pt>
                <c:pt idx="26">
                  <c:v>25.4</c:v>
                </c:pt>
                <c:pt idx="27">
                  <c:v>23.8</c:v>
                </c:pt>
                <c:pt idx="28">
                  <c:v>22.5</c:v>
                </c:pt>
                <c:pt idx="29">
                  <c:v>21</c:v>
                </c:pt>
                <c:pt idx="30">
                  <c:v>19.8</c:v>
                </c:pt>
                <c:pt idx="31">
                  <c:v>18.600000000000001</c:v>
                </c:pt>
                <c:pt idx="32">
                  <c:v>17.600000000000001</c:v>
                </c:pt>
                <c:pt idx="33">
                  <c:v>16.399999999999999</c:v>
                </c:pt>
                <c:pt idx="34">
                  <c:v>15.2</c:v>
                </c:pt>
                <c:pt idx="35">
                  <c:v>14.2</c:v>
                </c:pt>
                <c:pt idx="36">
                  <c:v>13</c:v>
                </c:pt>
                <c:pt idx="37">
                  <c:v>11.8</c:v>
                </c:pt>
                <c:pt idx="38">
                  <c:v>10</c:v>
                </c:pt>
                <c:pt idx="39">
                  <c:v>9.6</c:v>
                </c:pt>
                <c:pt idx="40">
                  <c:v>8.4</c:v>
                </c:pt>
                <c:pt idx="41">
                  <c:v>8.1999999999999993</c:v>
                </c:pt>
              </c:numCache>
            </c:numRef>
          </c:yVal>
        </c:ser>
        <c:axId val="95566080"/>
        <c:axId val="9560102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0"/>
            <c:marker>
              <c:symbol val="circle"/>
              <c:size val="9"/>
            </c:marker>
          </c:dPt>
          <c:dPt>
            <c:idx val="41"/>
            <c:marker>
              <c:symbol val="circle"/>
              <c:size val="9"/>
            </c:marker>
          </c:dPt>
          <c:dLbls>
            <c:dLbl>
              <c:idx val="20"/>
              <c:layout>
                <c:manualLayout>
                  <c:x val="-4.5925925925925981E-2"/>
                  <c:y val="-2.8322440087145889E-2"/>
                </c:manualLayout>
              </c:layout>
              <c:showVal val="1"/>
            </c:dLbl>
            <c:dLbl>
              <c:idx val="41"/>
              <c:layout>
                <c:manualLayout>
                  <c:x val="-5.1851851851851864E-2"/>
                  <c:y val="2.8322440087145972E-2"/>
                </c:manualLayout>
              </c:layout>
              <c:showVal val="1"/>
            </c:dLbl>
            <c:delete val="1"/>
          </c:dLbls>
          <c:xVal>
            <c:numRef>
              <c:f>'Peak data'!$D$3:$D$1119</c:f>
              <c:numCache>
                <c:formatCode>General</c:formatCode>
                <c:ptCount val="1103"/>
                <c:pt idx="0">
                  <c:v>66</c:v>
                </c:pt>
                <c:pt idx="1">
                  <c:v>142</c:v>
                </c:pt>
                <c:pt idx="2">
                  <c:v>318</c:v>
                </c:pt>
                <c:pt idx="3">
                  <c:v>482</c:v>
                </c:pt>
                <c:pt idx="4">
                  <c:v>631</c:v>
                </c:pt>
                <c:pt idx="5">
                  <c:v>777</c:v>
                </c:pt>
                <c:pt idx="6">
                  <c:v>928</c:v>
                </c:pt>
                <c:pt idx="7">
                  <c:v>1086</c:v>
                </c:pt>
                <c:pt idx="8">
                  <c:v>1240</c:v>
                </c:pt>
                <c:pt idx="9">
                  <c:v>1542</c:v>
                </c:pt>
                <c:pt idx="10">
                  <c:v>1694</c:v>
                </c:pt>
                <c:pt idx="11">
                  <c:v>1849</c:v>
                </c:pt>
                <c:pt idx="12">
                  <c:v>2004</c:v>
                </c:pt>
                <c:pt idx="13">
                  <c:v>2149</c:v>
                </c:pt>
                <c:pt idx="14">
                  <c:v>2298</c:v>
                </c:pt>
                <c:pt idx="15">
                  <c:v>2603</c:v>
                </c:pt>
                <c:pt idx="16">
                  <c:v>2902</c:v>
                </c:pt>
                <c:pt idx="17">
                  <c:v>3207</c:v>
                </c:pt>
                <c:pt idx="18">
                  <c:v>3360</c:v>
                </c:pt>
                <c:pt idx="19">
                  <c:v>3657</c:v>
                </c:pt>
                <c:pt idx="20">
                  <c:v>3799</c:v>
                </c:pt>
                <c:pt idx="21">
                  <c:v>3950</c:v>
                </c:pt>
                <c:pt idx="22">
                  <c:v>4099</c:v>
                </c:pt>
                <c:pt idx="23">
                  <c:v>4249</c:v>
                </c:pt>
                <c:pt idx="24">
                  <c:v>4405</c:v>
                </c:pt>
                <c:pt idx="25">
                  <c:v>4555</c:v>
                </c:pt>
                <c:pt idx="26">
                  <c:v>4708</c:v>
                </c:pt>
                <c:pt idx="27">
                  <c:v>4856</c:v>
                </c:pt>
                <c:pt idx="28">
                  <c:v>5003</c:v>
                </c:pt>
                <c:pt idx="29">
                  <c:v>5167</c:v>
                </c:pt>
                <c:pt idx="30">
                  <c:v>5320</c:v>
                </c:pt>
                <c:pt idx="31">
                  <c:v>5468</c:v>
                </c:pt>
                <c:pt idx="32">
                  <c:v>5615</c:v>
                </c:pt>
                <c:pt idx="33">
                  <c:v>5777</c:v>
                </c:pt>
                <c:pt idx="34">
                  <c:v>5918</c:v>
                </c:pt>
                <c:pt idx="35">
                  <c:v>6081</c:v>
                </c:pt>
                <c:pt idx="36">
                  <c:v>6370</c:v>
                </c:pt>
                <c:pt idx="37">
                  <c:v>6671</c:v>
                </c:pt>
                <c:pt idx="38">
                  <c:v>6955</c:v>
                </c:pt>
                <c:pt idx="39">
                  <c:v>7099</c:v>
                </c:pt>
                <c:pt idx="40">
                  <c:v>7429</c:v>
                </c:pt>
                <c:pt idx="41">
                  <c:v>7500</c:v>
                </c:pt>
              </c:numCache>
            </c:numRef>
          </c:xVal>
          <c:yVal>
            <c:numRef>
              <c:f>'Peak data'!$F$3:$F$1119</c:f>
              <c:numCache>
                <c:formatCode>0.00</c:formatCode>
                <c:ptCount val="1103"/>
                <c:pt idx="0">
                  <c:v>0.31795519091195956</c:v>
                </c:pt>
                <c:pt idx="1">
                  <c:v>0.68408541074997364</c:v>
                </c:pt>
                <c:pt idx="2">
                  <c:v>1.4985168822972545</c:v>
                </c:pt>
                <c:pt idx="3">
                  <c:v>2.271336909645524</c:v>
                </c:pt>
                <c:pt idx="4">
                  <c:v>2.973472178394867</c:v>
                </c:pt>
                <c:pt idx="5">
                  <c:v>3.6614704954244242</c:v>
                </c:pt>
                <c:pt idx="6">
                  <c:v>4.373030398653623</c:v>
                </c:pt>
                <c:pt idx="7">
                  <c:v>5.117576522562322</c:v>
                </c:pt>
                <c:pt idx="8">
                  <c:v>5.8432733775113075</c:v>
                </c:pt>
                <c:pt idx="9">
                  <c:v>7.071757652256232</c:v>
                </c:pt>
                <c:pt idx="10">
                  <c:v>7.768844009677081</c:v>
                </c:pt>
                <c:pt idx="11">
                  <c:v>8.4796886504680771</c:v>
                </c:pt>
                <c:pt idx="12">
                  <c:v>9.190533291259074</c:v>
                </c:pt>
                <c:pt idx="13">
                  <c:v>9.8555169874829076</c:v>
                </c:pt>
                <c:pt idx="14">
                  <c:v>10.538845061533607</c:v>
                </c:pt>
                <c:pt idx="15">
                  <c:v>11.609045966130219</c:v>
                </c:pt>
                <c:pt idx="16">
                  <c:v>12.637298832439255</c:v>
                </c:pt>
                <c:pt idx="17">
                  <c:v>13.560681603029348</c:v>
                </c:pt>
                <c:pt idx="18">
                  <c:v>13.783527926790786</c:v>
                </c:pt>
                <c:pt idx="19">
                  <c:v>14.617229409908488</c:v>
                </c:pt>
                <c:pt idx="20">
                  <c:v>14.705290838329651</c:v>
                </c:pt>
                <c:pt idx="21">
                  <c:v>14.791206479436205</c:v>
                </c:pt>
                <c:pt idx="22">
                  <c:v>14.400610076785528</c:v>
                </c:pt>
                <c:pt idx="23">
                  <c:v>13.944335752603344</c:v>
                </c:pt>
                <c:pt idx="24">
                  <c:v>13.344272641211738</c:v>
                </c:pt>
                <c:pt idx="25">
                  <c:v>12.936257494477752</c:v>
                </c:pt>
                <c:pt idx="26">
                  <c:v>12.57843694120122</c:v>
                </c:pt>
                <c:pt idx="27">
                  <c:v>12.15660039970548</c:v>
                </c:pt>
                <c:pt idx="28">
                  <c:v>11.840485957715368</c:v>
                </c:pt>
                <c:pt idx="29">
                  <c:v>11.413379615020512</c:v>
                </c:pt>
                <c:pt idx="30">
                  <c:v>11.079835910381824</c:v>
                </c:pt>
                <c:pt idx="31">
                  <c:v>10.697885768381193</c:v>
                </c:pt>
                <c:pt idx="32">
                  <c:v>10.394866940149365</c:v>
                </c:pt>
                <c:pt idx="33">
                  <c:v>9.965583254444093</c:v>
                </c:pt>
                <c:pt idx="34">
                  <c:v>9.4618281266435247</c:v>
                </c:pt>
                <c:pt idx="35">
                  <c:v>9.0828021457873138</c:v>
                </c:pt>
                <c:pt idx="36">
                  <c:v>8.7104238981802879</c:v>
                </c:pt>
                <c:pt idx="37">
                  <c:v>8.2799831702955728</c:v>
                </c:pt>
                <c:pt idx="38">
                  <c:v>7.3156621436836016</c:v>
                </c:pt>
                <c:pt idx="39">
                  <c:v>7.1684443041969068</c:v>
                </c:pt>
                <c:pt idx="40">
                  <c:v>6.5639633953928689</c:v>
                </c:pt>
                <c:pt idx="41">
                  <c:v>6.4689176396339532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9"/>
            </c:marker>
          </c:dPt>
          <c:dPt>
            <c:idx val="21"/>
            <c:marker>
              <c:symbol val="square"/>
              <c:size val="9"/>
            </c:marker>
          </c:dPt>
          <c:dPt>
            <c:idx val="41"/>
            <c:marker>
              <c:symbol val="square"/>
              <c:size val="9"/>
            </c:marker>
          </c:dPt>
          <c:dLbls>
            <c:dLbl>
              <c:idx val="0"/>
              <c:layout>
                <c:manualLayout>
                  <c:x val="-8.8888888888888976E-3"/>
                  <c:y val="-2.8322440087145972E-2"/>
                </c:manualLayout>
              </c:layout>
              <c:showVal val="1"/>
            </c:dLbl>
            <c:dLbl>
              <c:idx val="21"/>
              <c:layout>
                <c:manualLayout>
                  <c:x val="-6.8148148148148208E-2"/>
                  <c:y val="3.7037037037037056E-2"/>
                </c:manualLayout>
              </c:layout>
              <c:showVal val="1"/>
            </c:dLbl>
            <c:dLbl>
              <c:idx val="41"/>
              <c:layout>
                <c:manualLayout>
                  <c:x val="-5.7777777777777782E-2"/>
                  <c:y val="-3.7037037037037056E-2"/>
                </c:manualLayout>
              </c:layout>
              <c:showVal val="1"/>
            </c:dLbl>
            <c:delete val="1"/>
          </c:dLbls>
          <c:xVal>
            <c:numRef>
              <c:f>'Peak data'!$D$3:$D$44</c:f>
              <c:numCache>
                <c:formatCode>General</c:formatCode>
                <c:ptCount val="42"/>
                <c:pt idx="0">
                  <c:v>66</c:v>
                </c:pt>
                <c:pt idx="1">
                  <c:v>142</c:v>
                </c:pt>
                <c:pt idx="2">
                  <c:v>318</c:v>
                </c:pt>
                <c:pt idx="3">
                  <c:v>482</c:v>
                </c:pt>
                <c:pt idx="4">
                  <c:v>631</c:v>
                </c:pt>
                <c:pt idx="5">
                  <c:v>777</c:v>
                </c:pt>
                <c:pt idx="6">
                  <c:v>928</c:v>
                </c:pt>
                <c:pt idx="7">
                  <c:v>1086</c:v>
                </c:pt>
                <c:pt idx="8">
                  <c:v>1240</c:v>
                </c:pt>
                <c:pt idx="9">
                  <c:v>1542</c:v>
                </c:pt>
                <c:pt idx="10">
                  <c:v>1694</c:v>
                </c:pt>
                <c:pt idx="11">
                  <c:v>1849</c:v>
                </c:pt>
                <c:pt idx="12">
                  <c:v>2004</c:v>
                </c:pt>
                <c:pt idx="13">
                  <c:v>2149</c:v>
                </c:pt>
                <c:pt idx="14">
                  <c:v>2298</c:v>
                </c:pt>
                <c:pt idx="15">
                  <c:v>2603</c:v>
                </c:pt>
                <c:pt idx="16">
                  <c:v>2902</c:v>
                </c:pt>
                <c:pt idx="17">
                  <c:v>3207</c:v>
                </c:pt>
                <c:pt idx="18">
                  <c:v>3360</c:v>
                </c:pt>
                <c:pt idx="19">
                  <c:v>3657</c:v>
                </c:pt>
                <c:pt idx="20">
                  <c:v>3799</c:v>
                </c:pt>
                <c:pt idx="21">
                  <c:v>3950</c:v>
                </c:pt>
                <c:pt idx="22">
                  <c:v>4099</c:v>
                </c:pt>
                <c:pt idx="23">
                  <c:v>4249</c:v>
                </c:pt>
                <c:pt idx="24">
                  <c:v>4405</c:v>
                </c:pt>
                <c:pt idx="25">
                  <c:v>4555</c:v>
                </c:pt>
                <c:pt idx="26">
                  <c:v>4708</c:v>
                </c:pt>
                <c:pt idx="27">
                  <c:v>4856</c:v>
                </c:pt>
                <c:pt idx="28">
                  <c:v>5003</c:v>
                </c:pt>
                <c:pt idx="29">
                  <c:v>5167</c:v>
                </c:pt>
                <c:pt idx="30">
                  <c:v>5320</c:v>
                </c:pt>
                <c:pt idx="31">
                  <c:v>5468</c:v>
                </c:pt>
                <c:pt idx="32">
                  <c:v>5615</c:v>
                </c:pt>
                <c:pt idx="33">
                  <c:v>5777</c:v>
                </c:pt>
                <c:pt idx="34">
                  <c:v>5918</c:v>
                </c:pt>
                <c:pt idx="35">
                  <c:v>6081</c:v>
                </c:pt>
                <c:pt idx="36">
                  <c:v>6370</c:v>
                </c:pt>
                <c:pt idx="37">
                  <c:v>6671</c:v>
                </c:pt>
                <c:pt idx="38">
                  <c:v>6955</c:v>
                </c:pt>
                <c:pt idx="39">
                  <c:v>7099</c:v>
                </c:pt>
                <c:pt idx="40">
                  <c:v>7429</c:v>
                </c:pt>
                <c:pt idx="41">
                  <c:v>7500</c:v>
                </c:pt>
              </c:numCache>
            </c:numRef>
          </c:xVal>
          <c:yVal>
            <c:numRef>
              <c:f>'Peak data'!$A$3:$A$44</c:f>
              <c:numCache>
                <c:formatCode>General</c:formatCode>
                <c:ptCount val="42"/>
                <c:pt idx="0">
                  <c:v>49.63</c:v>
                </c:pt>
                <c:pt idx="1">
                  <c:v>49.7</c:v>
                </c:pt>
                <c:pt idx="2">
                  <c:v>49.55</c:v>
                </c:pt>
                <c:pt idx="3">
                  <c:v>49.41</c:v>
                </c:pt>
                <c:pt idx="4">
                  <c:v>49.33</c:v>
                </c:pt>
                <c:pt idx="5">
                  <c:v>49.26</c:v>
                </c:pt>
                <c:pt idx="6">
                  <c:v>49.11</c:v>
                </c:pt>
                <c:pt idx="7">
                  <c:v>49.04</c:v>
                </c:pt>
                <c:pt idx="8">
                  <c:v>48.89</c:v>
                </c:pt>
                <c:pt idx="9">
                  <c:v>48.67</c:v>
                </c:pt>
                <c:pt idx="10">
                  <c:v>48.52</c:v>
                </c:pt>
                <c:pt idx="11">
                  <c:v>48.37</c:v>
                </c:pt>
                <c:pt idx="12">
                  <c:v>48.37</c:v>
                </c:pt>
                <c:pt idx="13">
                  <c:v>48.23</c:v>
                </c:pt>
                <c:pt idx="14">
                  <c:v>48.08</c:v>
                </c:pt>
                <c:pt idx="15">
                  <c:v>47.86</c:v>
                </c:pt>
                <c:pt idx="16">
                  <c:v>47.56</c:v>
                </c:pt>
                <c:pt idx="17">
                  <c:v>47.34</c:v>
                </c:pt>
                <c:pt idx="18">
                  <c:v>47.19</c:v>
                </c:pt>
                <c:pt idx="19">
                  <c:v>46.97</c:v>
                </c:pt>
                <c:pt idx="20">
                  <c:v>46.82</c:v>
                </c:pt>
                <c:pt idx="21">
                  <c:v>46.75</c:v>
                </c:pt>
                <c:pt idx="22">
                  <c:v>46.75</c:v>
                </c:pt>
                <c:pt idx="23">
                  <c:v>46.6</c:v>
                </c:pt>
                <c:pt idx="24">
                  <c:v>46.38</c:v>
                </c:pt>
                <c:pt idx="25">
                  <c:v>46.31</c:v>
                </c:pt>
                <c:pt idx="26">
                  <c:v>46.31</c:v>
                </c:pt>
                <c:pt idx="27">
                  <c:v>46.09</c:v>
                </c:pt>
                <c:pt idx="28">
                  <c:v>46.01</c:v>
                </c:pt>
                <c:pt idx="29">
                  <c:v>46.01</c:v>
                </c:pt>
                <c:pt idx="30">
                  <c:v>46.01</c:v>
                </c:pt>
                <c:pt idx="31">
                  <c:v>45.94</c:v>
                </c:pt>
                <c:pt idx="32">
                  <c:v>45.87</c:v>
                </c:pt>
                <c:pt idx="33">
                  <c:v>45.87</c:v>
                </c:pt>
                <c:pt idx="34">
                  <c:v>45.79</c:v>
                </c:pt>
                <c:pt idx="35">
                  <c:v>45.79</c:v>
                </c:pt>
                <c:pt idx="36">
                  <c:v>45.72</c:v>
                </c:pt>
                <c:pt idx="37">
                  <c:v>45.72</c:v>
                </c:pt>
                <c:pt idx="38">
                  <c:v>45.42</c:v>
                </c:pt>
                <c:pt idx="39">
                  <c:v>45.2</c:v>
                </c:pt>
                <c:pt idx="40">
                  <c:v>44.61</c:v>
                </c:pt>
                <c:pt idx="41">
                  <c:v>44.7</c:v>
                </c:pt>
              </c:numCache>
            </c:numRef>
          </c:yVal>
        </c:ser>
        <c:axId val="95566080"/>
        <c:axId val="9560102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9"/>
            <c:marker>
              <c:symbol val="triangle"/>
              <c:size val="8"/>
            </c:marker>
          </c:dPt>
          <c:dPt>
            <c:idx val="41"/>
            <c:marker>
              <c:symbol val="triangle"/>
              <c:size val="8"/>
            </c:marker>
          </c:dPt>
          <c:dLbls>
            <c:dLbl>
              <c:idx val="19"/>
              <c:layout>
                <c:manualLayout>
                  <c:x val="-5.7777777777777727E-2"/>
                  <c:y val="-1.0893246187363832E-2"/>
                </c:manualLayout>
              </c:layout>
              <c:showVal val="1"/>
            </c:dLbl>
            <c:dLbl>
              <c:idx val="41"/>
              <c:layout>
                <c:manualLayout>
                  <c:x val="-6.666666666666668E-2"/>
                  <c:y val="2.6143790849673214E-2"/>
                </c:manualLayout>
              </c:layout>
              <c:showVal val="1"/>
            </c:dLbl>
            <c:delete val="1"/>
          </c:dLbls>
          <c:xVal>
            <c:numRef>
              <c:f>'Peak data'!$D$3:$D$1119</c:f>
              <c:numCache>
                <c:formatCode>General</c:formatCode>
                <c:ptCount val="1103"/>
                <c:pt idx="0">
                  <c:v>66</c:v>
                </c:pt>
                <c:pt idx="1">
                  <c:v>142</c:v>
                </c:pt>
                <c:pt idx="2">
                  <c:v>318</c:v>
                </c:pt>
                <c:pt idx="3">
                  <c:v>482</c:v>
                </c:pt>
                <c:pt idx="4">
                  <c:v>631</c:v>
                </c:pt>
                <c:pt idx="5">
                  <c:v>777</c:v>
                </c:pt>
                <c:pt idx="6">
                  <c:v>928</c:v>
                </c:pt>
                <c:pt idx="7">
                  <c:v>1086</c:v>
                </c:pt>
                <c:pt idx="8">
                  <c:v>1240</c:v>
                </c:pt>
                <c:pt idx="9">
                  <c:v>1542</c:v>
                </c:pt>
                <c:pt idx="10">
                  <c:v>1694</c:v>
                </c:pt>
                <c:pt idx="11">
                  <c:v>1849</c:v>
                </c:pt>
                <c:pt idx="12">
                  <c:v>2004</c:v>
                </c:pt>
                <c:pt idx="13">
                  <c:v>2149</c:v>
                </c:pt>
                <c:pt idx="14">
                  <c:v>2298</c:v>
                </c:pt>
                <c:pt idx="15">
                  <c:v>2603</c:v>
                </c:pt>
                <c:pt idx="16">
                  <c:v>2902</c:v>
                </c:pt>
                <c:pt idx="17">
                  <c:v>3207</c:v>
                </c:pt>
                <c:pt idx="18">
                  <c:v>3360</c:v>
                </c:pt>
                <c:pt idx="19">
                  <c:v>3657</c:v>
                </c:pt>
                <c:pt idx="20">
                  <c:v>3799</c:v>
                </c:pt>
                <c:pt idx="21">
                  <c:v>3950</c:v>
                </c:pt>
                <c:pt idx="22">
                  <c:v>4099</c:v>
                </c:pt>
                <c:pt idx="23">
                  <c:v>4249</c:v>
                </c:pt>
                <c:pt idx="24">
                  <c:v>4405</c:v>
                </c:pt>
                <c:pt idx="25">
                  <c:v>4555</c:v>
                </c:pt>
                <c:pt idx="26">
                  <c:v>4708</c:v>
                </c:pt>
                <c:pt idx="27">
                  <c:v>4856</c:v>
                </c:pt>
                <c:pt idx="28">
                  <c:v>5003</c:v>
                </c:pt>
                <c:pt idx="29">
                  <c:v>5167</c:v>
                </c:pt>
                <c:pt idx="30">
                  <c:v>5320</c:v>
                </c:pt>
                <c:pt idx="31">
                  <c:v>5468</c:v>
                </c:pt>
                <c:pt idx="32">
                  <c:v>5615</c:v>
                </c:pt>
                <c:pt idx="33">
                  <c:v>5777</c:v>
                </c:pt>
                <c:pt idx="34">
                  <c:v>5918</c:v>
                </c:pt>
                <c:pt idx="35">
                  <c:v>6081</c:v>
                </c:pt>
                <c:pt idx="36">
                  <c:v>6370</c:v>
                </c:pt>
                <c:pt idx="37">
                  <c:v>6671</c:v>
                </c:pt>
                <c:pt idx="38">
                  <c:v>6955</c:v>
                </c:pt>
                <c:pt idx="39">
                  <c:v>7099</c:v>
                </c:pt>
                <c:pt idx="40">
                  <c:v>7429</c:v>
                </c:pt>
                <c:pt idx="41">
                  <c:v>7500</c:v>
                </c:pt>
              </c:numCache>
            </c:numRef>
          </c:xVal>
          <c:yVal>
            <c:numRef>
              <c:f>'Peak data'!$B$3:$B$238</c:f>
              <c:numCache>
                <c:formatCode>General</c:formatCode>
                <c:ptCount val="222"/>
                <c:pt idx="0">
                  <c:v>60</c:v>
                </c:pt>
                <c:pt idx="1">
                  <c:v>60</c:v>
                </c:pt>
                <c:pt idx="2">
                  <c:v>70.2</c:v>
                </c:pt>
                <c:pt idx="3">
                  <c:v>88</c:v>
                </c:pt>
                <c:pt idx="4">
                  <c:v>104.2</c:v>
                </c:pt>
                <c:pt idx="5">
                  <c:v>119.4</c:v>
                </c:pt>
                <c:pt idx="6">
                  <c:v>134.1</c:v>
                </c:pt>
                <c:pt idx="7">
                  <c:v>149.80000000000001</c:v>
                </c:pt>
                <c:pt idx="8">
                  <c:v>166</c:v>
                </c:pt>
                <c:pt idx="9">
                  <c:v>197.8</c:v>
                </c:pt>
                <c:pt idx="10">
                  <c:v>213.6</c:v>
                </c:pt>
                <c:pt idx="11">
                  <c:v>229.5</c:v>
                </c:pt>
                <c:pt idx="12">
                  <c:v>247.7</c:v>
                </c:pt>
                <c:pt idx="13">
                  <c:v>264.2</c:v>
                </c:pt>
                <c:pt idx="14">
                  <c:v>277</c:v>
                </c:pt>
                <c:pt idx="15">
                  <c:v>300.8</c:v>
                </c:pt>
                <c:pt idx="16">
                  <c:v>323.60000000000002</c:v>
                </c:pt>
                <c:pt idx="17">
                  <c:v>347.1</c:v>
                </c:pt>
                <c:pt idx="18">
                  <c:v>357.3</c:v>
                </c:pt>
                <c:pt idx="19">
                  <c:v>377</c:v>
                </c:pt>
                <c:pt idx="20">
                  <c:v>376.1</c:v>
                </c:pt>
                <c:pt idx="21">
                  <c:v>375.2</c:v>
                </c:pt>
                <c:pt idx="22">
                  <c:v>372.2</c:v>
                </c:pt>
                <c:pt idx="23">
                  <c:v>367.3</c:v>
                </c:pt>
                <c:pt idx="24">
                  <c:v>364.8</c:v>
                </c:pt>
                <c:pt idx="25">
                  <c:v>360.6</c:v>
                </c:pt>
                <c:pt idx="26">
                  <c:v>353.4</c:v>
                </c:pt>
                <c:pt idx="27">
                  <c:v>347.3</c:v>
                </c:pt>
                <c:pt idx="28">
                  <c:v>339.7</c:v>
                </c:pt>
                <c:pt idx="29">
                  <c:v>330.2</c:v>
                </c:pt>
                <c:pt idx="30">
                  <c:v>316.7</c:v>
                </c:pt>
                <c:pt idx="31">
                  <c:v>307</c:v>
                </c:pt>
                <c:pt idx="32">
                  <c:v>297.8</c:v>
                </c:pt>
                <c:pt idx="33">
                  <c:v>287.2</c:v>
                </c:pt>
                <c:pt idx="34">
                  <c:v>278</c:v>
                </c:pt>
                <c:pt idx="35">
                  <c:v>270</c:v>
                </c:pt>
                <c:pt idx="36">
                  <c:v>252.9</c:v>
                </c:pt>
                <c:pt idx="37">
                  <c:v>238.6</c:v>
                </c:pt>
                <c:pt idx="38">
                  <c:v>227.2</c:v>
                </c:pt>
                <c:pt idx="39">
                  <c:v>219.3</c:v>
                </c:pt>
                <c:pt idx="40">
                  <c:v>202.6</c:v>
                </c:pt>
                <c:pt idx="41">
                  <c:v>197.3</c:v>
                </c:pt>
              </c:numCache>
            </c:numRef>
          </c:yVal>
        </c:ser>
        <c:axId val="95602944"/>
        <c:axId val="95604736"/>
      </c:scatterChart>
      <c:valAx>
        <c:axId val="95566080"/>
        <c:scaling>
          <c:orientation val="minMax"/>
          <c:max val="7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01024"/>
        <c:crosses val="autoZero"/>
        <c:crossBetween val="midCat"/>
      </c:valAx>
      <c:valAx>
        <c:axId val="95601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6.2777486147564919E-3"/>
              <c:y val="0.1673331274767124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566080"/>
        <c:crosses val="autoZero"/>
        <c:crossBetween val="midCat"/>
      </c:valAx>
      <c:valAx>
        <c:axId val="95602944"/>
        <c:scaling>
          <c:orientation val="minMax"/>
        </c:scaling>
        <c:delete val="1"/>
        <c:axPos val="b"/>
        <c:numFmt formatCode="General" sourceLinked="1"/>
        <c:tickLblPos val="none"/>
        <c:crossAx val="95604736"/>
        <c:crosses val="autoZero"/>
        <c:crossBetween val="midCat"/>
      </c:valAx>
      <c:valAx>
        <c:axId val="9560473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0294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03890347039958"/>
          <c:y val="0.94402329610759461"/>
          <c:w val="0.66832009332166853"/>
          <c:h val="4.21139759490848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73</c:v>
                </c:pt>
                <c:pt idx="1">
                  <c:v>84</c:v>
                </c:pt>
                <c:pt idx="2">
                  <c:v>87</c:v>
                </c:pt>
                <c:pt idx="3">
                  <c:v>88</c:v>
                </c:pt>
                <c:pt idx="4">
                  <c:v>91</c:v>
                </c:pt>
                <c:pt idx="5">
                  <c:v>86</c:v>
                </c:pt>
                <c:pt idx="6">
                  <c:v>84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93</c:v>
                </c:pt>
                <c:pt idx="1">
                  <c:v>93</c:v>
                </c:pt>
                <c:pt idx="2">
                  <c:v>92</c:v>
                </c:pt>
                <c:pt idx="3">
                  <c:v>91</c:v>
                </c:pt>
                <c:pt idx="4">
                  <c:v>93</c:v>
                </c:pt>
                <c:pt idx="5">
                  <c:v>93</c:v>
                </c:pt>
                <c:pt idx="6">
                  <c:v>91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23</c:v>
                </c:pt>
                <c:pt idx="1">
                  <c:v>54</c:v>
                </c:pt>
                <c:pt idx="2">
                  <c:v>107</c:v>
                </c:pt>
                <c:pt idx="3">
                  <c:v>130</c:v>
                </c:pt>
                <c:pt idx="4">
                  <c:v>129</c:v>
                </c:pt>
                <c:pt idx="5">
                  <c:v>168</c:v>
                </c:pt>
                <c:pt idx="6">
                  <c:v>154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92</c:v>
                </c:pt>
                <c:pt idx="1">
                  <c:v>106</c:v>
                </c:pt>
                <c:pt idx="2">
                  <c:v>132</c:v>
                </c:pt>
                <c:pt idx="3">
                  <c:v>125</c:v>
                </c:pt>
                <c:pt idx="4">
                  <c:v>115</c:v>
                </c:pt>
                <c:pt idx="5">
                  <c:v>152</c:v>
                </c:pt>
                <c:pt idx="6">
                  <c:v>142</c:v>
                </c:pt>
              </c:numCache>
            </c:numRef>
          </c:yVal>
        </c:ser>
        <c:axId val="95965952"/>
        <c:axId val="9596787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6.1950000000000003</c:v>
                </c:pt>
                <c:pt idx="1">
                  <c:v>7.9650000000000007</c:v>
                </c:pt>
                <c:pt idx="2">
                  <c:v>10.620000000000001</c:v>
                </c:pt>
                <c:pt idx="3">
                  <c:v>9.7349999999999994</c:v>
                </c:pt>
                <c:pt idx="4">
                  <c:v>7.9650000000000007</c:v>
                </c:pt>
                <c:pt idx="5">
                  <c:v>7.9650000000000007</c:v>
                </c:pt>
                <c:pt idx="6">
                  <c:v>6.1950000000000003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1.1795506473724295</c:v>
                </c:pt>
                <c:pt idx="1">
                  <c:v>3.0331302361005337</c:v>
                </c:pt>
                <c:pt idx="2">
                  <c:v>6.0662604722010673</c:v>
                </c:pt>
                <c:pt idx="3">
                  <c:v>7.4143183549124148</c:v>
                </c:pt>
                <c:pt idx="4">
                  <c:v>7.5828255902513346</c:v>
                </c:pt>
                <c:pt idx="5">
                  <c:v>9.0993907083016001</c:v>
                </c:pt>
                <c:pt idx="6">
                  <c:v>8.2568545316070061</c:v>
                </c:pt>
              </c:numCache>
            </c:numRef>
          </c:yVal>
        </c:ser>
        <c:axId val="95979392"/>
        <c:axId val="95977856"/>
      </c:scatterChart>
      <c:valAx>
        <c:axId val="959659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67872"/>
        <c:crosses val="autoZero"/>
        <c:crossBetween val="midCat"/>
      </c:valAx>
      <c:valAx>
        <c:axId val="9596787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65952"/>
        <c:crosses val="autoZero"/>
        <c:crossBetween val="midCat"/>
      </c:valAx>
      <c:valAx>
        <c:axId val="95977856"/>
        <c:scaling>
          <c:orientation val="minMax"/>
        </c:scaling>
        <c:axPos val="r"/>
        <c:numFmt formatCode="0.0" sourceLinked="0"/>
        <c:tickLblPos val="nextTo"/>
        <c:crossAx val="95979392"/>
        <c:crosses val="max"/>
        <c:crossBetween val="midCat"/>
      </c:valAx>
      <c:valAx>
        <c:axId val="95979392"/>
        <c:scaling>
          <c:orientation val="minMax"/>
        </c:scaling>
        <c:delete val="1"/>
        <c:axPos val="b"/>
        <c:numFmt formatCode="General" sourceLinked="1"/>
        <c:tickLblPos val="none"/>
        <c:crossAx val="959778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73</c:v>
                </c:pt>
                <c:pt idx="1">
                  <c:v>84</c:v>
                </c:pt>
                <c:pt idx="2">
                  <c:v>87</c:v>
                </c:pt>
                <c:pt idx="3">
                  <c:v>88</c:v>
                </c:pt>
                <c:pt idx="4">
                  <c:v>91</c:v>
                </c:pt>
                <c:pt idx="5">
                  <c:v>86</c:v>
                </c:pt>
                <c:pt idx="6">
                  <c:v>84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93</c:v>
                </c:pt>
                <c:pt idx="1">
                  <c:v>93</c:v>
                </c:pt>
                <c:pt idx="2">
                  <c:v>92</c:v>
                </c:pt>
                <c:pt idx="3">
                  <c:v>91</c:v>
                </c:pt>
                <c:pt idx="4">
                  <c:v>93</c:v>
                </c:pt>
                <c:pt idx="5">
                  <c:v>93</c:v>
                </c:pt>
                <c:pt idx="6">
                  <c:v>91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23</c:v>
                </c:pt>
                <c:pt idx="1">
                  <c:v>54</c:v>
                </c:pt>
                <c:pt idx="2">
                  <c:v>107</c:v>
                </c:pt>
                <c:pt idx="3">
                  <c:v>130</c:v>
                </c:pt>
                <c:pt idx="4">
                  <c:v>129</c:v>
                </c:pt>
                <c:pt idx="5">
                  <c:v>168</c:v>
                </c:pt>
                <c:pt idx="6">
                  <c:v>154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92</c:v>
                </c:pt>
                <c:pt idx="1">
                  <c:v>106</c:v>
                </c:pt>
                <c:pt idx="2">
                  <c:v>132</c:v>
                </c:pt>
                <c:pt idx="3">
                  <c:v>125</c:v>
                </c:pt>
                <c:pt idx="4">
                  <c:v>115</c:v>
                </c:pt>
                <c:pt idx="5">
                  <c:v>152</c:v>
                </c:pt>
                <c:pt idx="6">
                  <c:v>142</c:v>
                </c:pt>
              </c:numCache>
            </c:numRef>
          </c:yVal>
        </c:ser>
        <c:axId val="96045696"/>
        <c:axId val="9616256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8.4</c:v>
                </c:pt>
                <c:pt idx="1">
                  <c:v>10.8</c:v>
                </c:pt>
                <c:pt idx="2">
                  <c:v>14.4</c:v>
                </c:pt>
                <c:pt idx="3">
                  <c:v>13.2</c:v>
                </c:pt>
                <c:pt idx="4">
                  <c:v>10.8</c:v>
                </c:pt>
                <c:pt idx="5">
                  <c:v>10.8</c:v>
                </c:pt>
                <c:pt idx="6">
                  <c:v>8.4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0.88355948248658878</c:v>
                </c:pt>
                <c:pt idx="1">
                  <c:v>2.2720100978226569</c:v>
                </c:pt>
                <c:pt idx="2">
                  <c:v>4.5440201956453139</c:v>
                </c:pt>
                <c:pt idx="3">
                  <c:v>5.5538024613442722</c:v>
                </c:pt>
                <c:pt idx="4">
                  <c:v>5.6800252445566421</c:v>
                </c:pt>
                <c:pt idx="5">
                  <c:v>6.8160302934679713</c:v>
                </c:pt>
                <c:pt idx="6">
                  <c:v>6.1849163774061218</c:v>
                </c:pt>
              </c:numCache>
            </c:numRef>
          </c:yVal>
        </c:ser>
        <c:axId val="96169984"/>
        <c:axId val="96164096"/>
      </c:scatterChart>
      <c:valAx>
        <c:axId val="9604569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62560"/>
        <c:crosses val="autoZero"/>
        <c:crossBetween val="midCat"/>
      </c:valAx>
      <c:valAx>
        <c:axId val="961625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045696"/>
        <c:crosses val="autoZero"/>
        <c:crossBetween val="midCat"/>
      </c:valAx>
      <c:valAx>
        <c:axId val="96164096"/>
        <c:scaling>
          <c:orientation val="minMax"/>
        </c:scaling>
        <c:axPos val="r"/>
        <c:numFmt formatCode="0.0" sourceLinked="0"/>
        <c:tickLblPos val="nextTo"/>
        <c:crossAx val="96169984"/>
        <c:crosses val="max"/>
        <c:crossBetween val="midCat"/>
      </c:valAx>
      <c:valAx>
        <c:axId val="96169984"/>
        <c:scaling>
          <c:orientation val="minMax"/>
        </c:scaling>
        <c:delete val="1"/>
        <c:axPos val="b"/>
        <c:numFmt formatCode="General" sourceLinked="1"/>
        <c:tickLblPos val="none"/>
        <c:crossAx val="961640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77</c:v>
                </c:pt>
                <c:pt idx="1">
                  <c:v>81</c:v>
                </c:pt>
                <c:pt idx="2">
                  <c:v>84</c:v>
                </c:pt>
                <c:pt idx="3">
                  <c:v>90</c:v>
                </c:pt>
                <c:pt idx="4">
                  <c:v>91</c:v>
                </c:pt>
                <c:pt idx="5">
                  <c:v>88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85</c:v>
                </c:pt>
                <c:pt idx="1">
                  <c:v>87</c:v>
                </c:pt>
                <c:pt idx="2">
                  <c:v>85</c:v>
                </c:pt>
                <c:pt idx="3">
                  <c:v>87</c:v>
                </c:pt>
                <c:pt idx="4">
                  <c:v>87</c:v>
                </c:pt>
                <c:pt idx="5">
                  <c:v>87</c:v>
                </c:pt>
                <c:pt idx="6">
                  <c:v>87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35.299999999999997</c:v>
                </c:pt>
                <c:pt idx="1">
                  <c:v>61</c:v>
                </c:pt>
                <c:pt idx="2">
                  <c:v>99</c:v>
                </c:pt>
                <c:pt idx="3">
                  <c:v>125</c:v>
                </c:pt>
                <c:pt idx="4">
                  <c:v>145</c:v>
                </c:pt>
                <c:pt idx="5">
                  <c:v>110</c:v>
                </c:pt>
                <c:pt idx="6">
                  <c:v>111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122</c:v>
                </c:pt>
                <c:pt idx="1">
                  <c:v>117</c:v>
                </c:pt>
                <c:pt idx="2">
                  <c:v>126</c:v>
                </c:pt>
                <c:pt idx="3">
                  <c:v>122</c:v>
                </c:pt>
                <c:pt idx="4">
                  <c:v>130</c:v>
                </c:pt>
                <c:pt idx="5">
                  <c:v>97</c:v>
                </c:pt>
                <c:pt idx="6">
                  <c:v>100</c:v>
                </c:pt>
              </c:numCache>
            </c:numRef>
          </c:yVal>
        </c:ser>
        <c:axId val="96318208"/>
        <c:axId val="9632012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9.7349999999999994</c:v>
                </c:pt>
                <c:pt idx="1">
                  <c:v>8.8500000000000014</c:v>
                </c:pt>
                <c:pt idx="2">
                  <c:v>9.7349999999999994</c:v>
                </c:pt>
                <c:pt idx="3">
                  <c:v>9.7349999999999994</c:v>
                </c:pt>
                <c:pt idx="4">
                  <c:v>8.8500000000000014</c:v>
                </c:pt>
                <c:pt idx="5">
                  <c:v>5.3100000000000005</c:v>
                </c:pt>
                <c:pt idx="6">
                  <c:v>4.4250000000000007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1.8535795887281037</c:v>
                </c:pt>
                <c:pt idx="1">
                  <c:v>3.3701447067783707</c:v>
                </c:pt>
                <c:pt idx="2">
                  <c:v>5.5607387661843104</c:v>
                </c:pt>
                <c:pt idx="3">
                  <c:v>7.4143183549124148</c:v>
                </c:pt>
                <c:pt idx="4">
                  <c:v>8.425361766945926</c:v>
                </c:pt>
                <c:pt idx="5">
                  <c:v>6.0662604722010673</c:v>
                </c:pt>
                <c:pt idx="6">
                  <c:v>5.8977532368621484</c:v>
                </c:pt>
              </c:numCache>
            </c:numRef>
          </c:yVal>
        </c:ser>
        <c:axId val="96487296"/>
        <c:axId val="96485760"/>
      </c:scatterChart>
      <c:valAx>
        <c:axId val="963182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20128"/>
        <c:crosses val="autoZero"/>
        <c:crossBetween val="midCat"/>
      </c:valAx>
      <c:valAx>
        <c:axId val="9632012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18208"/>
        <c:crosses val="autoZero"/>
        <c:crossBetween val="midCat"/>
      </c:valAx>
      <c:valAx>
        <c:axId val="96485760"/>
        <c:scaling>
          <c:orientation val="minMax"/>
        </c:scaling>
        <c:axPos val="r"/>
        <c:numFmt formatCode="0.0" sourceLinked="0"/>
        <c:tickLblPos val="nextTo"/>
        <c:crossAx val="96487296"/>
        <c:crosses val="max"/>
        <c:crossBetween val="midCat"/>
      </c:valAx>
      <c:valAx>
        <c:axId val="96487296"/>
        <c:scaling>
          <c:orientation val="minMax"/>
        </c:scaling>
        <c:delete val="1"/>
        <c:axPos val="b"/>
        <c:numFmt formatCode="General" sourceLinked="1"/>
        <c:tickLblPos val="none"/>
        <c:crossAx val="964857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77</c:v>
                </c:pt>
                <c:pt idx="1">
                  <c:v>81</c:v>
                </c:pt>
                <c:pt idx="2">
                  <c:v>84</c:v>
                </c:pt>
                <c:pt idx="3">
                  <c:v>90</c:v>
                </c:pt>
                <c:pt idx="4">
                  <c:v>91</c:v>
                </c:pt>
                <c:pt idx="5">
                  <c:v>88</c:v>
                </c:pt>
                <c:pt idx="6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85</c:v>
                </c:pt>
                <c:pt idx="1">
                  <c:v>87</c:v>
                </c:pt>
                <c:pt idx="2">
                  <c:v>85</c:v>
                </c:pt>
                <c:pt idx="3">
                  <c:v>87</c:v>
                </c:pt>
                <c:pt idx="4">
                  <c:v>87</c:v>
                </c:pt>
                <c:pt idx="5">
                  <c:v>87</c:v>
                </c:pt>
                <c:pt idx="6">
                  <c:v>87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35.299999999999997</c:v>
                </c:pt>
                <c:pt idx="1">
                  <c:v>61</c:v>
                </c:pt>
                <c:pt idx="2">
                  <c:v>99</c:v>
                </c:pt>
                <c:pt idx="3">
                  <c:v>125</c:v>
                </c:pt>
                <c:pt idx="4">
                  <c:v>145</c:v>
                </c:pt>
                <c:pt idx="5">
                  <c:v>110</c:v>
                </c:pt>
                <c:pt idx="6">
                  <c:v>111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122</c:v>
                </c:pt>
                <c:pt idx="1">
                  <c:v>117</c:v>
                </c:pt>
                <c:pt idx="2">
                  <c:v>126</c:v>
                </c:pt>
                <c:pt idx="3">
                  <c:v>122</c:v>
                </c:pt>
                <c:pt idx="4">
                  <c:v>130</c:v>
                </c:pt>
                <c:pt idx="5">
                  <c:v>97</c:v>
                </c:pt>
                <c:pt idx="6">
                  <c:v>100</c:v>
                </c:pt>
              </c:numCache>
            </c:numRef>
          </c:yVal>
        </c:ser>
        <c:axId val="97049216"/>
        <c:axId val="9705958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13.2</c:v>
                </c:pt>
                <c:pt idx="1">
                  <c:v>12</c:v>
                </c:pt>
                <c:pt idx="2">
                  <c:v>13.2</c:v>
                </c:pt>
                <c:pt idx="3">
                  <c:v>13.2</c:v>
                </c:pt>
                <c:pt idx="4">
                  <c:v>12</c:v>
                </c:pt>
                <c:pt idx="5">
                  <c:v>7.2</c:v>
                </c:pt>
                <c:pt idx="6">
                  <c:v>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1.3884506153360681</c:v>
                </c:pt>
                <c:pt idx="1">
                  <c:v>2.5244556642473968</c:v>
                </c:pt>
                <c:pt idx="2">
                  <c:v>4.1653518460082042</c:v>
                </c:pt>
                <c:pt idx="3">
                  <c:v>5.5538024613442722</c:v>
                </c:pt>
                <c:pt idx="4">
                  <c:v>6.3111391606184917</c:v>
                </c:pt>
                <c:pt idx="5">
                  <c:v>4.5440201956453139</c:v>
                </c:pt>
                <c:pt idx="6">
                  <c:v>4.417797412432944</c:v>
                </c:pt>
              </c:numCache>
            </c:numRef>
          </c:yVal>
        </c:ser>
        <c:axId val="97071104"/>
        <c:axId val="97061120"/>
      </c:scatterChart>
      <c:valAx>
        <c:axId val="9704921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59584"/>
        <c:crosses val="autoZero"/>
        <c:crossBetween val="midCat"/>
      </c:valAx>
      <c:valAx>
        <c:axId val="9705958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49216"/>
        <c:crosses val="autoZero"/>
        <c:crossBetween val="midCat"/>
      </c:valAx>
      <c:valAx>
        <c:axId val="97061120"/>
        <c:scaling>
          <c:orientation val="minMax"/>
        </c:scaling>
        <c:axPos val="r"/>
        <c:numFmt formatCode="0.0" sourceLinked="0"/>
        <c:tickLblPos val="nextTo"/>
        <c:crossAx val="97071104"/>
        <c:crosses val="max"/>
        <c:crossBetween val="midCat"/>
      </c:valAx>
      <c:valAx>
        <c:axId val="97071104"/>
        <c:scaling>
          <c:orientation val="minMax"/>
        </c:scaling>
        <c:delete val="1"/>
        <c:axPos val="b"/>
        <c:numFmt formatCode="General" sourceLinked="1"/>
        <c:tickLblPos val="none"/>
        <c:crossAx val="970611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9"/>
          <c:y val="0.16639477977161488"/>
          <c:w val="0.79134295227524976"/>
          <c:h val="0.655791190864606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88</c:v>
                </c:pt>
                <c:pt idx="2">
                  <c:v>89</c:v>
                </c:pt>
                <c:pt idx="3">
                  <c:v>92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80</c:v>
                </c:pt>
                <c:pt idx="1">
                  <c:v>82</c:v>
                </c:pt>
                <c:pt idx="2">
                  <c:v>84</c:v>
                </c:pt>
                <c:pt idx="3">
                  <c:v>84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24.5</c:v>
                </c:pt>
                <c:pt idx="1">
                  <c:v>32.4</c:v>
                </c:pt>
                <c:pt idx="2">
                  <c:v>34.200000000000003</c:v>
                </c:pt>
                <c:pt idx="3">
                  <c:v>36.6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96</c:v>
                </c:pt>
                <c:pt idx="1">
                  <c:v>79</c:v>
                </c:pt>
                <c:pt idx="2">
                  <c:v>66</c:v>
                </c:pt>
                <c:pt idx="3">
                  <c:v>60</c:v>
                </c:pt>
              </c:numCache>
            </c:numRef>
          </c:yVal>
        </c:ser>
        <c:axId val="98112256"/>
        <c:axId val="9811417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6.1950000000000003</c:v>
                </c:pt>
                <c:pt idx="1">
                  <c:v>4.4250000000000007</c:v>
                </c:pt>
                <c:pt idx="2">
                  <c:v>3.54</c:v>
                </c:pt>
                <c:pt idx="3">
                  <c:v>2.6550000000000002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1.1795506473724295</c:v>
                </c:pt>
                <c:pt idx="1">
                  <c:v>1.6850723533891854</c:v>
                </c:pt>
                <c:pt idx="2">
                  <c:v>2.022086824067022</c:v>
                </c:pt>
                <c:pt idx="3">
                  <c:v>2.0220868240670224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8129792"/>
        <c:axId val="98128256"/>
      </c:scatterChart>
      <c:valAx>
        <c:axId val="98112256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75"/>
              <c:y val="0.87438817696808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14176"/>
        <c:crosses val="autoZero"/>
        <c:crossBetween val="midCat"/>
      </c:valAx>
      <c:valAx>
        <c:axId val="9811417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12256"/>
        <c:crosses val="autoZero"/>
        <c:crossBetween val="midCat"/>
      </c:valAx>
      <c:valAx>
        <c:axId val="98128256"/>
        <c:scaling>
          <c:orientation val="minMax"/>
        </c:scaling>
        <c:axPos val="r"/>
        <c:numFmt formatCode="0.0" sourceLinked="0"/>
        <c:tickLblPos val="nextTo"/>
        <c:crossAx val="98129792"/>
        <c:crosses val="max"/>
        <c:crossBetween val="midCat"/>
      </c:valAx>
      <c:valAx>
        <c:axId val="98129792"/>
        <c:scaling>
          <c:orientation val="minMax"/>
        </c:scaling>
        <c:delete val="1"/>
        <c:axPos val="b"/>
        <c:numFmt formatCode="General" sourceLinked="1"/>
        <c:tickLblPos val="none"/>
        <c:crossAx val="981282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"/>
          <c:y val="0.16639477977161488"/>
          <c:w val="0.79134295227524976"/>
          <c:h val="0.655791190864606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75</c:v>
                </c:pt>
                <c:pt idx="1">
                  <c:v>88</c:v>
                </c:pt>
                <c:pt idx="2">
                  <c:v>89</c:v>
                </c:pt>
                <c:pt idx="3">
                  <c:v>92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80</c:v>
                </c:pt>
                <c:pt idx="1">
                  <c:v>82</c:v>
                </c:pt>
                <c:pt idx="2">
                  <c:v>84</c:v>
                </c:pt>
                <c:pt idx="3">
                  <c:v>84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24.5</c:v>
                </c:pt>
                <c:pt idx="1">
                  <c:v>32.4</c:v>
                </c:pt>
                <c:pt idx="2">
                  <c:v>34.200000000000003</c:v>
                </c:pt>
                <c:pt idx="3">
                  <c:v>36.6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96</c:v>
                </c:pt>
                <c:pt idx="1">
                  <c:v>79</c:v>
                </c:pt>
                <c:pt idx="2">
                  <c:v>66</c:v>
                </c:pt>
                <c:pt idx="3">
                  <c:v>60</c:v>
                </c:pt>
              </c:numCache>
            </c:numRef>
          </c:yVal>
        </c:ser>
        <c:axId val="103549568"/>
        <c:axId val="10358451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8.4</c:v>
                </c:pt>
                <c:pt idx="1">
                  <c:v>6</c:v>
                </c:pt>
                <c:pt idx="2">
                  <c:v>4.8</c:v>
                </c:pt>
                <c:pt idx="3">
                  <c:v>3.6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0.88355948248658878</c:v>
                </c:pt>
                <c:pt idx="1">
                  <c:v>1.2622278321236984</c:v>
                </c:pt>
                <c:pt idx="2">
                  <c:v>1.514673398548438</c:v>
                </c:pt>
                <c:pt idx="3">
                  <c:v>1.514673398548438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3739392"/>
        <c:axId val="103586048"/>
      </c:scatterChart>
      <c:valAx>
        <c:axId val="103549568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86"/>
              <c:y val="0.8743881769680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584512"/>
        <c:crosses val="autoZero"/>
        <c:crossBetween val="midCat"/>
      </c:valAx>
      <c:valAx>
        <c:axId val="1035845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549568"/>
        <c:crosses val="autoZero"/>
        <c:crossBetween val="midCat"/>
      </c:valAx>
      <c:valAx>
        <c:axId val="103586048"/>
        <c:scaling>
          <c:orientation val="minMax"/>
        </c:scaling>
        <c:axPos val="r"/>
        <c:numFmt formatCode="0.0" sourceLinked="0"/>
        <c:tickLblPos val="nextTo"/>
        <c:crossAx val="103739392"/>
        <c:crosses val="max"/>
        <c:crossBetween val="midCat"/>
      </c:valAx>
      <c:valAx>
        <c:axId val="103739392"/>
        <c:scaling>
          <c:orientation val="minMax"/>
        </c:scaling>
        <c:delete val="1"/>
        <c:axPos val="b"/>
        <c:numFmt formatCode="General" sourceLinked="1"/>
        <c:tickLblPos val="none"/>
        <c:crossAx val="1035860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0.24667</cdr:x>
      <cdr:y>0.01307</cdr:y>
    </cdr:from>
    <cdr:to>
      <cdr:x>0.80112</cdr:x>
      <cdr:y>0.1781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14540" y="76189"/>
          <a:ext cx="4753023" cy="962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0.26333</cdr:x>
      <cdr:y>0.01144</cdr:y>
    </cdr:from>
    <cdr:to>
      <cdr:x>0.77778</cdr:x>
      <cdr:y>0.17321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57406" y="66664"/>
          <a:ext cx="4410123" cy="943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AC-9 Imperial Peak Graph</a:t>
          </a:r>
        </a:p>
        <a:p xmlns:a="http://schemas.openxmlformats.org/drawingml/2006/main">
          <a:pPr algn="ctr"/>
          <a:r>
            <a:rPr lang="en-US" sz="2000" b="1" baseline="0"/>
            <a:t>48 Volts/ 350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0.00444</cdr:x>
      <cdr:y>0.13399</cdr:y>
    </cdr:from>
    <cdr:to>
      <cdr:x>0.04555</cdr:x>
      <cdr:y>0.86275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100" y="781050"/>
          <a:ext cx="352416" cy="4248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 anchorCtr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AC-9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48 Volts/350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AC-9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9"/>
  <sheetViews>
    <sheetView workbookViewId="0">
      <pane ySplit="2" topLeftCell="A27" activePane="bottomLeft" state="frozen"/>
      <selection pane="bottomLeft" activeCell="B50" sqref="B50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49.63</v>
      </c>
      <c r="B3">
        <v>60</v>
      </c>
      <c r="C3">
        <v>344.3</v>
      </c>
      <c r="D3">
        <v>66</v>
      </c>
      <c r="E3">
        <v>45.8</v>
      </c>
      <c r="F3" s="8">
        <f t="shared" ref="F3:F238" si="0">(D3*E3)/9507</f>
        <v>0.31795519091195956</v>
      </c>
      <c r="G3" s="7">
        <f t="shared" ref="G3:G238" si="1">SUM(E3*0.7375)</f>
        <v>33.777500000000003</v>
      </c>
      <c r="H3" s="7">
        <f t="shared" ref="H3:H238" si="2">SUM(D3*G3)/5252</f>
        <v>0.42446972581873571</v>
      </c>
      <c r="I3" s="9"/>
      <c r="J3" s="5"/>
      <c r="L3" s="4"/>
      <c r="M3" s="4"/>
      <c r="N3" s="4"/>
    </row>
    <row r="4" spans="1:14" s="3" customFormat="1" ht="12.75" customHeight="1">
      <c r="A4">
        <v>49.7</v>
      </c>
      <c r="B4">
        <v>60</v>
      </c>
      <c r="C4">
        <v>343.2</v>
      </c>
      <c r="D4">
        <v>142</v>
      </c>
      <c r="E4">
        <v>45.8</v>
      </c>
      <c r="F4" s="8">
        <f t="shared" ref="F4:F56" si="3">(D4*E4)/9507</f>
        <v>0.68408541074997364</v>
      </c>
      <c r="G4" s="7">
        <f t="shared" ref="G4:G56" si="4">SUM(E4*0.7375)</f>
        <v>33.777500000000003</v>
      </c>
      <c r="H4" s="7">
        <f t="shared" ref="H4:H56" si="5">SUM(D4*G4)/5252</f>
        <v>0.91325304645849215</v>
      </c>
      <c r="I4" s="9"/>
      <c r="J4" s="5"/>
      <c r="L4" s="4"/>
      <c r="M4" s="4"/>
      <c r="N4" s="4"/>
    </row>
    <row r="5" spans="1:14" s="3" customFormat="1" ht="12.75" customHeight="1">
      <c r="A5">
        <v>49.55</v>
      </c>
      <c r="B5">
        <v>70.2</v>
      </c>
      <c r="C5">
        <v>344.4</v>
      </c>
      <c r="D5">
        <v>318</v>
      </c>
      <c r="E5">
        <v>44.8</v>
      </c>
      <c r="F5" s="8">
        <f t="shared" si="3"/>
        <v>1.4985168822972545</v>
      </c>
      <c r="G5" s="7">
        <f t="shared" si="4"/>
        <v>33.04</v>
      </c>
      <c r="H5" s="7">
        <f t="shared" si="5"/>
        <v>2.0005178979436402</v>
      </c>
      <c r="I5" s="9"/>
      <c r="J5" s="5"/>
      <c r="L5" s="4"/>
      <c r="M5" s="4"/>
      <c r="N5" s="4"/>
    </row>
    <row r="6" spans="1:14" s="3" customFormat="1" ht="12.75" customHeight="1">
      <c r="A6">
        <v>49.41</v>
      </c>
      <c r="B6">
        <v>88</v>
      </c>
      <c r="C6">
        <v>343.8</v>
      </c>
      <c r="D6">
        <v>482</v>
      </c>
      <c r="E6">
        <v>44.8</v>
      </c>
      <c r="F6" s="8">
        <f t="shared" si="3"/>
        <v>2.271336909645524</v>
      </c>
      <c r="G6" s="7">
        <f t="shared" si="4"/>
        <v>33.04</v>
      </c>
      <c r="H6" s="7">
        <f t="shared" si="5"/>
        <v>3.032231530845392</v>
      </c>
      <c r="I6" s="9"/>
      <c r="J6" s="5"/>
      <c r="L6" s="4"/>
      <c r="M6" s="4"/>
      <c r="N6" s="4"/>
    </row>
    <row r="7" spans="1:14" s="3" customFormat="1" ht="12.75" customHeight="1">
      <c r="A7">
        <v>49.33</v>
      </c>
      <c r="B7">
        <v>104.2</v>
      </c>
      <c r="C7">
        <v>345.7</v>
      </c>
      <c r="D7">
        <v>631</v>
      </c>
      <c r="E7">
        <v>44.8</v>
      </c>
      <c r="F7" s="8">
        <f t="shared" si="3"/>
        <v>2.973472178394867</v>
      </c>
      <c r="G7" s="7">
        <f t="shared" si="4"/>
        <v>33.04</v>
      </c>
      <c r="H7" s="7">
        <f t="shared" si="5"/>
        <v>3.969581111957349</v>
      </c>
      <c r="I7" s="9"/>
      <c r="J7" s="5"/>
      <c r="L7" s="4"/>
      <c r="M7" s="4"/>
      <c r="N7" s="4"/>
    </row>
    <row r="8" spans="1:14" s="3" customFormat="1" ht="12.75" customHeight="1">
      <c r="A8">
        <v>49.26</v>
      </c>
      <c r="B8">
        <v>119.4</v>
      </c>
      <c r="C8">
        <v>346.7</v>
      </c>
      <c r="D8">
        <v>777</v>
      </c>
      <c r="E8">
        <v>44.8</v>
      </c>
      <c r="F8" s="8">
        <f t="shared" si="3"/>
        <v>3.6614704954244242</v>
      </c>
      <c r="G8" s="7">
        <f t="shared" si="4"/>
        <v>33.04</v>
      </c>
      <c r="H8" s="7">
        <f t="shared" si="5"/>
        <v>4.8880578827113474</v>
      </c>
      <c r="I8" s="9"/>
      <c r="J8" s="5"/>
      <c r="L8" s="4"/>
      <c r="M8" s="4"/>
      <c r="N8" s="4"/>
    </row>
    <row r="9" spans="1:14" s="3" customFormat="1" ht="12.75" customHeight="1">
      <c r="A9">
        <v>49.11</v>
      </c>
      <c r="B9">
        <v>134.1</v>
      </c>
      <c r="C9">
        <v>344.3</v>
      </c>
      <c r="D9">
        <v>928</v>
      </c>
      <c r="E9">
        <v>44.8</v>
      </c>
      <c r="F9" s="8">
        <f t="shared" si="3"/>
        <v>4.373030398653623</v>
      </c>
      <c r="G9" s="7">
        <f t="shared" si="4"/>
        <v>33.04</v>
      </c>
      <c r="H9" s="7">
        <f t="shared" si="5"/>
        <v>5.8379893373952774</v>
      </c>
      <c r="I9" s="9"/>
      <c r="J9" s="5"/>
      <c r="L9" s="4"/>
      <c r="M9" s="4"/>
      <c r="N9" s="4"/>
    </row>
    <row r="10" spans="1:14" s="3" customFormat="1" ht="12.75" customHeight="1">
      <c r="A10">
        <v>49.04</v>
      </c>
      <c r="B10">
        <v>149.80000000000001</v>
      </c>
      <c r="C10">
        <v>345.2</v>
      </c>
      <c r="D10">
        <v>1086</v>
      </c>
      <c r="E10">
        <v>44.8</v>
      </c>
      <c r="F10" s="8">
        <f t="shared" si="3"/>
        <v>5.117576522562322</v>
      </c>
      <c r="G10" s="7">
        <f t="shared" si="4"/>
        <v>33.04</v>
      </c>
      <c r="H10" s="7">
        <f t="shared" si="5"/>
        <v>6.8319573495811126</v>
      </c>
      <c r="I10" s="9"/>
      <c r="J10" s="5"/>
      <c r="L10" s="4"/>
      <c r="M10" s="4"/>
      <c r="N10" s="4"/>
    </row>
    <row r="11" spans="1:14" s="3" customFormat="1" ht="12.75" customHeight="1">
      <c r="A11">
        <v>48.89</v>
      </c>
      <c r="B11">
        <v>166</v>
      </c>
      <c r="C11">
        <v>344.7</v>
      </c>
      <c r="D11">
        <v>1240</v>
      </c>
      <c r="E11">
        <v>44.8</v>
      </c>
      <c r="F11" s="8">
        <f t="shared" si="3"/>
        <v>5.8432733775113075</v>
      </c>
      <c r="G11" s="7">
        <f t="shared" si="4"/>
        <v>33.04</v>
      </c>
      <c r="H11" s="7">
        <f t="shared" si="5"/>
        <v>7.8007616146230001</v>
      </c>
      <c r="I11" s="9"/>
      <c r="J11" s="5"/>
      <c r="L11" s="4"/>
      <c r="M11" s="4"/>
      <c r="N11" s="4"/>
    </row>
    <row r="12" spans="1:14" s="3" customFormat="1" ht="12.75" customHeight="1">
      <c r="A12">
        <v>48.67</v>
      </c>
      <c r="B12">
        <v>197.8</v>
      </c>
      <c r="C12">
        <v>347.3</v>
      </c>
      <c r="D12">
        <v>1542</v>
      </c>
      <c r="E12">
        <v>43.6</v>
      </c>
      <c r="F12" s="8">
        <f t="shared" si="3"/>
        <v>7.071757652256232</v>
      </c>
      <c r="G12" s="7">
        <f t="shared" si="4"/>
        <v>32.155000000000001</v>
      </c>
      <c r="H12" s="7">
        <f t="shared" si="5"/>
        <v>9.4407863670982479</v>
      </c>
      <c r="I12" s="9"/>
      <c r="J12" s="5"/>
      <c r="L12" s="4"/>
      <c r="M12" s="4"/>
      <c r="N12" s="4"/>
    </row>
    <row r="13" spans="1:14" s="3" customFormat="1" ht="12.75" customHeight="1">
      <c r="A13">
        <v>48.52</v>
      </c>
      <c r="B13">
        <v>213.6</v>
      </c>
      <c r="C13">
        <v>344.5</v>
      </c>
      <c r="D13">
        <v>1694</v>
      </c>
      <c r="E13">
        <v>43.6</v>
      </c>
      <c r="F13" s="8">
        <f t="shared" si="3"/>
        <v>7.768844009677081</v>
      </c>
      <c r="G13" s="7">
        <f t="shared" si="4"/>
        <v>32.155000000000001</v>
      </c>
      <c r="H13" s="7">
        <f t="shared" si="5"/>
        <v>10.371395658796649</v>
      </c>
      <c r="I13" s="9"/>
      <c r="J13" s="5"/>
      <c r="L13" s="4"/>
      <c r="M13" s="4"/>
      <c r="N13" s="4"/>
    </row>
    <row r="14" spans="1:14" s="3" customFormat="1" ht="12.75" customHeight="1">
      <c r="A14">
        <v>48.37</v>
      </c>
      <c r="B14">
        <v>229.5</v>
      </c>
      <c r="C14">
        <v>344</v>
      </c>
      <c r="D14">
        <v>1849</v>
      </c>
      <c r="E14">
        <v>43.6</v>
      </c>
      <c r="F14" s="8">
        <f t="shared" si="3"/>
        <v>8.4796886504680771</v>
      </c>
      <c r="G14" s="7">
        <f t="shared" si="4"/>
        <v>32.155000000000001</v>
      </c>
      <c r="H14" s="7">
        <f t="shared" si="5"/>
        <v>11.320372239146991</v>
      </c>
      <c r="I14" s="9"/>
      <c r="J14" s="5"/>
      <c r="L14" s="4"/>
      <c r="M14" s="4"/>
      <c r="N14" s="4"/>
    </row>
    <row r="15" spans="1:14" s="3" customFormat="1" ht="12.75" customHeight="1">
      <c r="A15">
        <v>48.37</v>
      </c>
      <c r="B15">
        <v>247.7</v>
      </c>
      <c r="C15">
        <v>342.9</v>
      </c>
      <c r="D15">
        <v>2004</v>
      </c>
      <c r="E15">
        <v>43.6</v>
      </c>
      <c r="F15" s="8">
        <f t="shared" si="3"/>
        <v>9.190533291259074</v>
      </c>
      <c r="G15" s="7">
        <f t="shared" si="4"/>
        <v>32.155000000000001</v>
      </c>
      <c r="H15" s="7">
        <f t="shared" si="5"/>
        <v>12.269348819497335</v>
      </c>
      <c r="I15" s="9"/>
      <c r="J15" s="5"/>
      <c r="L15" s="4"/>
      <c r="M15" s="4"/>
      <c r="N15" s="4"/>
    </row>
    <row r="16" spans="1:14" s="3" customFormat="1" ht="12.75" customHeight="1">
      <c r="A16">
        <v>48.23</v>
      </c>
      <c r="B16">
        <v>264.2</v>
      </c>
      <c r="C16">
        <v>345.7</v>
      </c>
      <c r="D16">
        <v>2149</v>
      </c>
      <c r="E16">
        <v>43.6</v>
      </c>
      <c r="F16" s="8">
        <f t="shared" si="3"/>
        <v>9.8555169874829076</v>
      </c>
      <c r="G16" s="7">
        <f t="shared" si="4"/>
        <v>32.155000000000001</v>
      </c>
      <c r="H16" s="7">
        <f t="shared" si="5"/>
        <v>13.157101104341203</v>
      </c>
      <c r="I16" s="9"/>
      <c r="J16" s="5"/>
      <c r="L16" s="4"/>
      <c r="M16" s="4"/>
      <c r="N16" s="4"/>
    </row>
    <row r="17" spans="1:14" s="3" customFormat="1" ht="12.75" customHeight="1">
      <c r="A17">
        <v>48.08</v>
      </c>
      <c r="B17">
        <v>277</v>
      </c>
      <c r="C17">
        <v>345.1</v>
      </c>
      <c r="D17">
        <v>2298</v>
      </c>
      <c r="E17">
        <v>43.6</v>
      </c>
      <c r="F17" s="8">
        <f t="shared" si="3"/>
        <v>10.538845061533607</v>
      </c>
      <c r="G17" s="7">
        <f t="shared" si="4"/>
        <v>32.155000000000001</v>
      </c>
      <c r="H17" s="7">
        <f t="shared" si="5"/>
        <v>14.069343107387663</v>
      </c>
      <c r="I17" s="9"/>
      <c r="J17" s="5"/>
      <c r="L17" s="4"/>
      <c r="M17" s="4"/>
      <c r="N17" s="4"/>
    </row>
    <row r="18" spans="1:14" s="3" customFormat="1" ht="12.75" customHeight="1">
      <c r="A18">
        <v>47.86</v>
      </c>
      <c r="B18">
        <v>300.8</v>
      </c>
      <c r="C18">
        <v>341.4</v>
      </c>
      <c r="D18">
        <v>2603</v>
      </c>
      <c r="E18">
        <v>42.4</v>
      </c>
      <c r="F18" s="8">
        <f t="shared" si="3"/>
        <v>11.609045966130219</v>
      </c>
      <c r="G18" s="7">
        <f t="shared" si="4"/>
        <v>31.27</v>
      </c>
      <c r="H18" s="7">
        <f t="shared" si="5"/>
        <v>15.498059786747906</v>
      </c>
      <c r="I18" s="9"/>
      <c r="J18" s="5"/>
      <c r="L18" s="4"/>
      <c r="M18" s="4"/>
      <c r="N18" s="4"/>
    </row>
    <row r="19" spans="1:14" s="3" customFormat="1" ht="12.75" customHeight="1">
      <c r="A19">
        <v>47.56</v>
      </c>
      <c r="B19">
        <v>323.60000000000002</v>
      </c>
      <c r="C19">
        <v>344.8</v>
      </c>
      <c r="D19">
        <v>2902</v>
      </c>
      <c r="E19">
        <v>41.4</v>
      </c>
      <c r="F19" s="8">
        <f t="shared" si="3"/>
        <v>12.637298832439255</v>
      </c>
      <c r="G19" s="7">
        <f t="shared" si="4"/>
        <v>30.532500000000002</v>
      </c>
      <c r="H19" s="7">
        <f t="shared" si="5"/>
        <v>16.870775894897182</v>
      </c>
      <c r="I19" s="9"/>
      <c r="J19" s="5"/>
      <c r="L19" s="4"/>
      <c r="M19" s="4"/>
      <c r="N19" s="4"/>
    </row>
    <row r="20" spans="1:14" s="3" customFormat="1" ht="12.75" customHeight="1">
      <c r="A20">
        <v>47.34</v>
      </c>
      <c r="B20">
        <v>347.1</v>
      </c>
      <c r="C20">
        <v>340.8</v>
      </c>
      <c r="D20">
        <v>3207</v>
      </c>
      <c r="E20">
        <v>40.200000000000003</v>
      </c>
      <c r="F20" s="8">
        <f t="shared" si="3"/>
        <v>13.560681603029348</v>
      </c>
      <c r="G20" s="7">
        <f t="shared" si="4"/>
        <v>29.647500000000004</v>
      </c>
      <c r="H20" s="7">
        <f t="shared" si="5"/>
        <v>18.103490575019045</v>
      </c>
      <c r="I20" s="9"/>
      <c r="J20" s="5"/>
      <c r="L20" s="4"/>
      <c r="M20" s="4"/>
      <c r="N20" s="4"/>
    </row>
    <row r="21" spans="1:14" s="3" customFormat="1" ht="12.75" customHeight="1">
      <c r="A21">
        <v>47.19</v>
      </c>
      <c r="B21">
        <v>357.3</v>
      </c>
      <c r="C21">
        <v>346.5</v>
      </c>
      <c r="D21">
        <v>3360</v>
      </c>
      <c r="E21">
        <v>39</v>
      </c>
      <c r="F21" s="8">
        <f t="shared" si="3"/>
        <v>13.783527926790786</v>
      </c>
      <c r="G21" s="7">
        <f t="shared" si="4"/>
        <v>28.762500000000003</v>
      </c>
      <c r="H21" s="7">
        <f t="shared" si="5"/>
        <v>18.400990099009903</v>
      </c>
      <c r="I21" s="9"/>
      <c r="J21" s="5"/>
      <c r="L21" s="4"/>
      <c r="M21" s="4"/>
      <c r="N21" s="4"/>
    </row>
    <row r="22" spans="1:14" s="3" customFormat="1" ht="12.75" customHeight="1">
      <c r="A22">
        <v>46.97</v>
      </c>
      <c r="B22">
        <v>377</v>
      </c>
      <c r="C22">
        <v>345.6</v>
      </c>
      <c r="D22">
        <v>3657</v>
      </c>
      <c r="E22">
        <v>38</v>
      </c>
      <c r="F22" s="8">
        <f t="shared" si="3"/>
        <v>14.617229409908488</v>
      </c>
      <c r="G22" s="7">
        <f t="shared" si="4"/>
        <v>28.025000000000002</v>
      </c>
      <c r="H22" s="7">
        <f t="shared" si="5"/>
        <v>19.513980388423459</v>
      </c>
      <c r="I22" s="9"/>
      <c r="J22" s="5"/>
      <c r="L22" s="4"/>
      <c r="M22" s="4"/>
      <c r="N22" s="4"/>
    </row>
    <row r="23" spans="1:14" s="3" customFormat="1" ht="12.75" customHeight="1">
      <c r="A23">
        <v>46.82</v>
      </c>
      <c r="B23">
        <v>376.1</v>
      </c>
      <c r="C23">
        <v>346</v>
      </c>
      <c r="D23">
        <v>3799</v>
      </c>
      <c r="E23">
        <v>36.799999999999997</v>
      </c>
      <c r="F23" s="8">
        <f t="shared" si="3"/>
        <v>14.705290838329651</v>
      </c>
      <c r="G23" s="7">
        <f t="shared" si="4"/>
        <v>27.14</v>
      </c>
      <c r="H23" s="7">
        <f t="shared" si="5"/>
        <v>19.631542269611575</v>
      </c>
      <c r="I23" s="9"/>
      <c r="J23" s="5"/>
      <c r="L23" s="4"/>
      <c r="M23" s="4"/>
      <c r="N23" s="4"/>
    </row>
    <row r="24" spans="1:14" s="3" customFormat="1" ht="12.75" customHeight="1">
      <c r="A24">
        <v>46.75</v>
      </c>
      <c r="B24">
        <v>375.2</v>
      </c>
      <c r="C24">
        <v>338.9</v>
      </c>
      <c r="D24">
        <v>3950</v>
      </c>
      <c r="E24">
        <v>35.6</v>
      </c>
      <c r="F24" s="8">
        <f t="shared" si="3"/>
        <v>14.791206479436205</v>
      </c>
      <c r="G24" s="7">
        <f t="shared" si="4"/>
        <v>26.255000000000003</v>
      </c>
      <c r="H24" s="7">
        <f t="shared" si="5"/>
        <v>19.746239527798938</v>
      </c>
      <c r="I24" s="9"/>
      <c r="J24" s="5"/>
      <c r="L24" s="4"/>
      <c r="M24" s="4"/>
      <c r="N24" s="4"/>
    </row>
    <row r="25" spans="1:14" s="3" customFormat="1" ht="12.75" customHeight="1">
      <c r="A25">
        <v>46.75</v>
      </c>
      <c r="B25">
        <v>372.2</v>
      </c>
      <c r="C25">
        <v>344.6</v>
      </c>
      <c r="D25">
        <v>4099</v>
      </c>
      <c r="E25">
        <v>33.4</v>
      </c>
      <c r="F25" s="8">
        <f t="shared" si="3"/>
        <v>14.400610076785528</v>
      </c>
      <c r="G25" s="7">
        <f t="shared" si="4"/>
        <v>24.6325</v>
      </c>
      <c r="H25" s="7">
        <f t="shared" si="5"/>
        <v>19.224793888042651</v>
      </c>
      <c r="I25" s="9"/>
      <c r="J25" s="5"/>
      <c r="L25" s="4"/>
      <c r="M25" s="4"/>
      <c r="N25" s="4"/>
    </row>
    <row r="26" spans="1:14" s="3" customFormat="1" ht="12.75" customHeight="1">
      <c r="A26">
        <v>46.6</v>
      </c>
      <c r="B26">
        <v>367.3</v>
      </c>
      <c r="C26">
        <v>341.8</v>
      </c>
      <c r="D26">
        <v>4249</v>
      </c>
      <c r="E26">
        <v>31.2</v>
      </c>
      <c r="F26" s="8">
        <f t="shared" si="3"/>
        <v>13.944335752603344</v>
      </c>
      <c r="G26" s="7">
        <f t="shared" si="4"/>
        <v>23.01</v>
      </c>
      <c r="H26" s="7">
        <f t="shared" si="5"/>
        <v>18.615668316831684</v>
      </c>
      <c r="I26" s="9"/>
      <c r="J26" s="5"/>
      <c r="L26" s="4"/>
      <c r="M26" s="4"/>
      <c r="N26" s="4"/>
    </row>
    <row r="27" spans="1:14" s="3" customFormat="1" ht="12.75" customHeight="1">
      <c r="A27">
        <v>46.38</v>
      </c>
      <c r="B27">
        <v>364.8</v>
      </c>
      <c r="C27">
        <v>344.3</v>
      </c>
      <c r="D27">
        <v>4405</v>
      </c>
      <c r="E27">
        <v>28.8</v>
      </c>
      <c r="F27" s="8">
        <f t="shared" si="3"/>
        <v>13.344272641211738</v>
      </c>
      <c r="G27" s="7">
        <f t="shared" si="4"/>
        <v>21.240000000000002</v>
      </c>
      <c r="H27" s="7">
        <f t="shared" si="5"/>
        <v>17.814584920030466</v>
      </c>
      <c r="I27" s="9"/>
      <c r="J27" s="5"/>
      <c r="L27" s="4"/>
      <c r="M27" s="4"/>
      <c r="N27" s="4"/>
    </row>
    <row r="28" spans="1:14" s="3" customFormat="1" ht="12.75" customHeight="1">
      <c r="A28">
        <v>46.31</v>
      </c>
      <c r="B28">
        <v>360.6</v>
      </c>
      <c r="C28">
        <v>344</v>
      </c>
      <c r="D28">
        <v>4555</v>
      </c>
      <c r="E28">
        <v>27</v>
      </c>
      <c r="F28" s="8">
        <f t="shared" si="3"/>
        <v>12.936257494477752</v>
      </c>
      <c r="G28" s="7">
        <f t="shared" si="4"/>
        <v>19.912500000000001</v>
      </c>
      <c r="H28" s="7">
        <f t="shared" si="5"/>
        <v>17.269885281797411</v>
      </c>
      <c r="I28" s="9"/>
      <c r="J28" s="5"/>
      <c r="L28" s="4"/>
      <c r="M28" s="4"/>
      <c r="N28" s="4"/>
    </row>
    <row r="29" spans="1:14" s="3" customFormat="1" ht="12.75" customHeight="1">
      <c r="A29">
        <v>46.31</v>
      </c>
      <c r="B29">
        <v>353.4</v>
      </c>
      <c r="C29">
        <v>342.6</v>
      </c>
      <c r="D29">
        <v>4708</v>
      </c>
      <c r="E29">
        <v>25.4</v>
      </c>
      <c r="F29" s="8">
        <f t="shared" si="3"/>
        <v>12.57843694120122</v>
      </c>
      <c r="G29" s="7">
        <f t="shared" si="4"/>
        <v>18.732500000000002</v>
      </c>
      <c r="H29" s="7">
        <f t="shared" si="5"/>
        <v>16.792195354150802</v>
      </c>
      <c r="I29" s="9"/>
      <c r="J29" s="5"/>
      <c r="L29" s="4"/>
      <c r="M29" s="4"/>
      <c r="N29" s="4"/>
    </row>
    <row r="30" spans="1:14" s="3" customFormat="1" ht="12.75" customHeight="1">
      <c r="A30">
        <v>46.09</v>
      </c>
      <c r="B30">
        <v>347.3</v>
      </c>
      <c r="C30">
        <v>334.5</v>
      </c>
      <c r="D30">
        <v>4856</v>
      </c>
      <c r="E30">
        <v>23.8</v>
      </c>
      <c r="F30" s="8">
        <f t="shared" si="3"/>
        <v>12.15660039970548</v>
      </c>
      <c r="G30" s="7">
        <f t="shared" si="4"/>
        <v>17.552500000000002</v>
      </c>
      <c r="H30" s="7">
        <f t="shared" si="5"/>
        <v>16.229044173648138</v>
      </c>
      <c r="I30" s="9"/>
      <c r="J30" s="5"/>
      <c r="L30" s="4"/>
      <c r="M30" s="4"/>
      <c r="N30" s="4"/>
    </row>
    <row r="31" spans="1:14" s="3" customFormat="1" ht="12.75" customHeight="1">
      <c r="A31">
        <v>46.01</v>
      </c>
      <c r="B31">
        <v>339.7</v>
      </c>
      <c r="C31">
        <v>329.4</v>
      </c>
      <c r="D31">
        <v>5003</v>
      </c>
      <c r="E31">
        <v>22.5</v>
      </c>
      <c r="F31" s="8">
        <f t="shared" si="3"/>
        <v>11.840485957715368</v>
      </c>
      <c r="G31" s="7">
        <f t="shared" si="4"/>
        <v>16.59375</v>
      </c>
      <c r="H31" s="7">
        <f t="shared" si="5"/>
        <v>15.807031845011425</v>
      </c>
      <c r="I31" s="9"/>
      <c r="J31" s="5"/>
      <c r="L31" s="4"/>
      <c r="M31" s="4"/>
      <c r="N31" s="4"/>
    </row>
    <row r="32" spans="1:14" s="3" customFormat="1" ht="12.75" customHeight="1">
      <c r="A32">
        <v>46.01</v>
      </c>
      <c r="B32">
        <v>330.2</v>
      </c>
      <c r="C32">
        <v>325.3</v>
      </c>
      <c r="D32">
        <v>5167</v>
      </c>
      <c r="E32">
        <v>21</v>
      </c>
      <c r="F32" s="8">
        <f t="shared" si="3"/>
        <v>11.413379615020512</v>
      </c>
      <c r="G32" s="7">
        <f t="shared" si="4"/>
        <v>15.487500000000001</v>
      </c>
      <c r="H32" s="7">
        <f t="shared" si="5"/>
        <v>15.23684548743336</v>
      </c>
      <c r="I32" s="9"/>
      <c r="J32" s="5"/>
      <c r="L32" s="4"/>
      <c r="M32" s="4"/>
      <c r="N32" s="4"/>
    </row>
    <row r="33" spans="1:14" s="3" customFormat="1" ht="12.75" customHeight="1">
      <c r="A33">
        <v>46.01</v>
      </c>
      <c r="B33">
        <v>316.7</v>
      </c>
      <c r="C33">
        <v>312.10000000000002</v>
      </c>
      <c r="D33">
        <v>5320</v>
      </c>
      <c r="E33">
        <v>19.8</v>
      </c>
      <c r="F33" s="8">
        <f t="shared" si="3"/>
        <v>11.079835910381824</v>
      </c>
      <c r="G33" s="7">
        <f t="shared" si="4"/>
        <v>14.602500000000001</v>
      </c>
      <c r="H33" s="7">
        <f t="shared" si="5"/>
        <v>14.791565118050267</v>
      </c>
      <c r="I33" s="9"/>
      <c r="J33" s="5"/>
      <c r="L33" s="4"/>
      <c r="M33" s="4"/>
      <c r="N33" s="4"/>
    </row>
    <row r="34" spans="1:14" s="3" customFormat="1" ht="12.75" customHeight="1">
      <c r="A34">
        <v>45.94</v>
      </c>
      <c r="B34">
        <v>307</v>
      </c>
      <c r="C34">
        <v>307.8</v>
      </c>
      <c r="D34">
        <v>5468</v>
      </c>
      <c r="E34">
        <v>18.600000000000001</v>
      </c>
      <c r="F34" s="8">
        <f t="shared" si="3"/>
        <v>10.697885768381193</v>
      </c>
      <c r="G34" s="7">
        <f t="shared" si="4"/>
        <v>13.717500000000001</v>
      </c>
      <c r="H34" s="7">
        <f t="shared" si="5"/>
        <v>14.281662223914701</v>
      </c>
      <c r="I34" s="9"/>
      <c r="J34" s="5"/>
      <c r="L34" s="4"/>
      <c r="M34" s="4"/>
      <c r="N34" s="4"/>
    </row>
    <row r="35" spans="1:14" s="3" customFormat="1" ht="12.75" customHeight="1">
      <c r="A35">
        <v>45.87</v>
      </c>
      <c r="B35">
        <v>297.8</v>
      </c>
      <c r="C35">
        <v>293.2</v>
      </c>
      <c r="D35">
        <v>5615</v>
      </c>
      <c r="E35">
        <v>17.600000000000001</v>
      </c>
      <c r="F35" s="8">
        <f t="shared" si="3"/>
        <v>10.394866940149365</v>
      </c>
      <c r="G35" s="7">
        <f t="shared" si="4"/>
        <v>12.980000000000002</v>
      </c>
      <c r="H35" s="7">
        <f t="shared" si="5"/>
        <v>13.877132520944404</v>
      </c>
      <c r="I35" s="9"/>
      <c r="J35" s="5"/>
      <c r="L35" s="4"/>
      <c r="M35" s="4"/>
      <c r="N35" s="4"/>
    </row>
    <row r="36" spans="1:14" s="3" customFormat="1" ht="12.75" customHeight="1">
      <c r="A36">
        <v>45.87</v>
      </c>
      <c r="B36">
        <v>287.2</v>
      </c>
      <c r="C36">
        <v>290.89999999999998</v>
      </c>
      <c r="D36">
        <v>5777</v>
      </c>
      <c r="E36">
        <v>16.399999999999999</v>
      </c>
      <c r="F36" s="8">
        <f t="shared" si="3"/>
        <v>9.965583254444093</v>
      </c>
      <c r="G36" s="7">
        <f t="shared" si="4"/>
        <v>12.094999999999999</v>
      </c>
      <c r="H36" s="7">
        <f t="shared" si="5"/>
        <v>13.304039413556739</v>
      </c>
      <c r="I36" s="9"/>
      <c r="J36" s="5"/>
      <c r="L36" s="4"/>
      <c r="M36" s="4"/>
      <c r="N36" s="4"/>
    </row>
    <row r="37" spans="1:14" s="3" customFormat="1" ht="12.75" customHeight="1">
      <c r="A37">
        <v>45.79</v>
      </c>
      <c r="B37">
        <v>278</v>
      </c>
      <c r="C37">
        <v>279.3</v>
      </c>
      <c r="D37">
        <v>5918</v>
      </c>
      <c r="E37">
        <v>15.2</v>
      </c>
      <c r="F37" s="8">
        <f t="shared" si="3"/>
        <v>9.4618281266435247</v>
      </c>
      <c r="G37" s="7">
        <f t="shared" si="4"/>
        <v>11.21</v>
      </c>
      <c r="H37" s="7">
        <f t="shared" si="5"/>
        <v>12.631527037319117</v>
      </c>
      <c r="I37" s="9"/>
      <c r="J37" s="5"/>
      <c r="L37" s="4"/>
      <c r="M37" s="4"/>
      <c r="N37" s="4"/>
    </row>
    <row r="38" spans="1:14" s="3" customFormat="1" ht="12.75" customHeight="1">
      <c r="A38">
        <v>45.79</v>
      </c>
      <c r="B38">
        <v>270</v>
      </c>
      <c r="C38">
        <v>274.60000000000002</v>
      </c>
      <c r="D38">
        <v>6081</v>
      </c>
      <c r="E38">
        <v>14.2</v>
      </c>
      <c r="F38" s="8">
        <f t="shared" si="3"/>
        <v>9.0828021457873138</v>
      </c>
      <c r="G38" s="7">
        <f t="shared" si="4"/>
        <v>10.4725</v>
      </c>
      <c r="H38" s="7">
        <f t="shared" si="5"/>
        <v>12.125527894135567</v>
      </c>
      <c r="I38" s="9"/>
      <c r="J38" s="5"/>
      <c r="L38" s="4"/>
      <c r="M38" s="4"/>
      <c r="N38" s="4"/>
    </row>
    <row r="39" spans="1:14" s="3" customFormat="1" ht="12.75" customHeight="1">
      <c r="A39">
        <v>45.72</v>
      </c>
      <c r="B39">
        <v>252.9</v>
      </c>
      <c r="C39">
        <v>255.1</v>
      </c>
      <c r="D39">
        <v>6370</v>
      </c>
      <c r="E39">
        <v>13</v>
      </c>
      <c r="F39" s="8">
        <f t="shared" si="3"/>
        <v>8.7104238981802879</v>
      </c>
      <c r="G39" s="7">
        <f t="shared" si="4"/>
        <v>9.5875000000000004</v>
      </c>
      <c r="H39" s="7">
        <f t="shared" si="5"/>
        <v>11.628403465346535</v>
      </c>
      <c r="I39" s="9"/>
      <c r="J39" s="5"/>
      <c r="L39" s="4"/>
      <c r="M39" s="4"/>
      <c r="N39" s="4"/>
    </row>
    <row r="40" spans="1:14" s="3" customFormat="1" ht="12.75" customHeight="1">
      <c r="A40">
        <v>45.72</v>
      </c>
      <c r="B40">
        <v>238.6</v>
      </c>
      <c r="C40">
        <v>234.7</v>
      </c>
      <c r="D40">
        <v>6671</v>
      </c>
      <c r="E40">
        <v>11.8</v>
      </c>
      <c r="F40" s="8">
        <f t="shared" si="3"/>
        <v>8.2799831702955728</v>
      </c>
      <c r="G40" s="7">
        <f t="shared" si="4"/>
        <v>8.7025000000000006</v>
      </c>
      <c r="H40" s="7">
        <f t="shared" si="5"/>
        <v>11.053765708301599</v>
      </c>
      <c r="I40" s="9"/>
      <c r="J40" s="5"/>
      <c r="L40" s="4"/>
      <c r="M40" s="4"/>
      <c r="N40" s="4"/>
    </row>
    <row r="41" spans="1:14" s="3" customFormat="1" ht="12.75" customHeight="1">
      <c r="A41">
        <v>45.42</v>
      </c>
      <c r="B41">
        <v>227.2</v>
      </c>
      <c r="C41">
        <v>232.4</v>
      </c>
      <c r="D41">
        <v>6955</v>
      </c>
      <c r="E41">
        <v>10</v>
      </c>
      <c r="F41" s="8">
        <f t="shared" si="3"/>
        <v>7.3156621436836016</v>
      </c>
      <c r="G41" s="7">
        <f t="shared" si="4"/>
        <v>7.375</v>
      </c>
      <c r="H41" s="7">
        <f t="shared" si="5"/>
        <v>9.7663985148514847</v>
      </c>
      <c r="I41" s="9"/>
      <c r="J41" s="5"/>
      <c r="L41" s="4"/>
      <c r="M41" s="4"/>
      <c r="N41" s="4"/>
    </row>
    <row r="42" spans="1:14" s="3" customFormat="1" ht="12.75" customHeight="1">
      <c r="A42">
        <v>45.2</v>
      </c>
      <c r="B42">
        <v>219.3</v>
      </c>
      <c r="C42">
        <v>225</v>
      </c>
      <c r="D42">
        <v>7099</v>
      </c>
      <c r="E42">
        <v>9.6</v>
      </c>
      <c r="F42" s="8">
        <f t="shared" si="3"/>
        <v>7.1684443041969068</v>
      </c>
      <c r="G42" s="7">
        <f t="shared" si="4"/>
        <v>7.08</v>
      </c>
      <c r="H42" s="7">
        <f t="shared" si="5"/>
        <v>9.5698629093678598</v>
      </c>
      <c r="I42" s="9"/>
      <c r="J42" s="5"/>
      <c r="L42" s="4"/>
      <c r="M42" s="4"/>
      <c r="N42" s="4"/>
    </row>
    <row r="43" spans="1:14" s="3" customFormat="1" ht="12.75" customHeight="1">
      <c r="A43">
        <v>44.61</v>
      </c>
      <c r="B43">
        <v>202.6</v>
      </c>
      <c r="C43">
        <v>211.4</v>
      </c>
      <c r="D43">
        <v>7429</v>
      </c>
      <c r="E43">
        <v>8.4</v>
      </c>
      <c r="F43" s="8">
        <f t="shared" si="3"/>
        <v>6.5639633953928689</v>
      </c>
      <c r="G43" s="7">
        <f t="shared" si="4"/>
        <v>6.1950000000000003</v>
      </c>
      <c r="H43" s="7">
        <f t="shared" si="5"/>
        <v>8.7628817593297796</v>
      </c>
      <c r="I43" s="9"/>
      <c r="J43" s="5"/>
      <c r="L43" s="4"/>
      <c r="M43" s="4"/>
      <c r="N43" s="4"/>
    </row>
    <row r="44" spans="1:14" s="3" customFormat="1" ht="12.75" customHeight="1">
      <c r="A44">
        <v>44.7</v>
      </c>
      <c r="B44">
        <v>197.3</v>
      </c>
      <c r="C44">
        <v>190.5</v>
      </c>
      <c r="D44">
        <v>7500</v>
      </c>
      <c r="E44">
        <v>8.1999999999999993</v>
      </c>
      <c r="F44" s="8">
        <f t="shared" si="3"/>
        <v>6.4689176396339532</v>
      </c>
      <c r="G44" s="7">
        <f t="shared" si="4"/>
        <v>6.0474999999999994</v>
      </c>
      <c r="H44" s="7">
        <f t="shared" si="5"/>
        <v>8.6359958111195727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 s="1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 s="1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 s="1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 s="1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 s="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 s="1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ref="F57:F120" si="6">(D57*E57)/9507</f>
        <v>0</v>
      </c>
      <c r="G57" s="7">
        <f t="shared" ref="G57:G120" si="7">SUM(E57*0.7375)</f>
        <v>0</v>
      </c>
      <c r="H57" s="7">
        <f t="shared" ref="H57:H120" si="8">SUM(D57*G57)/5252</f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6"/>
        <v>0</v>
      </c>
      <c r="G58" s="7">
        <f t="shared" si="7"/>
        <v>0</v>
      </c>
      <c r="H58" s="7">
        <f t="shared" si="8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6"/>
        <v>0</v>
      </c>
      <c r="G59" s="7">
        <f t="shared" si="7"/>
        <v>0</v>
      </c>
      <c r="H59" s="7">
        <f t="shared" si="8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6"/>
        <v>0</v>
      </c>
      <c r="G60" s="7">
        <f t="shared" si="7"/>
        <v>0</v>
      </c>
      <c r="H60" s="7">
        <f t="shared" si="8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6"/>
        <v>0</v>
      </c>
      <c r="G61" s="7">
        <f t="shared" si="7"/>
        <v>0</v>
      </c>
      <c r="H61" s="7">
        <f t="shared" si="8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6"/>
        <v>0</v>
      </c>
      <c r="G62" s="7">
        <f t="shared" si="7"/>
        <v>0</v>
      </c>
      <c r="H62" s="7">
        <f t="shared" si="8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6"/>
        <v>0</v>
      </c>
      <c r="G63" s="7">
        <f t="shared" si="7"/>
        <v>0</v>
      </c>
      <c r="H63" s="7">
        <f t="shared" si="8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ref="F121:F184" si="9">(D121*E121)/9507</f>
        <v>0</v>
      </c>
      <c r="G121" s="7">
        <f t="shared" ref="G121:G184" si="10">SUM(E121*0.7375)</f>
        <v>0</v>
      </c>
      <c r="H121" s="7">
        <f t="shared" ref="H121:H184" si="11">SUM(D121*G121)/5252</f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9"/>
        <v>0</v>
      </c>
      <c r="G122" s="7">
        <f t="shared" si="10"/>
        <v>0</v>
      </c>
      <c r="H122" s="7">
        <f t="shared" si="11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9"/>
        <v>0</v>
      </c>
      <c r="G123" s="7">
        <f t="shared" si="10"/>
        <v>0</v>
      </c>
      <c r="H123" s="7">
        <f t="shared" si="11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9"/>
        <v>0</v>
      </c>
      <c r="G124" s="7">
        <f t="shared" si="10"/>
        <v>0</v>
      </c>
      <c r="H124" s="7">
        <f t="shared" si="11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9"/>
        <v>0</v>
      </c>
      <c r="G125" s="7">
        <f t="shared" si="10"/>
        <v>0</v>
      </c>
      <c r="H125" s="7">
        <f t="shared" si="11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9"/>
        <v>0</v>
      </c>
      <c r="G126" s="7">
        <f t="shared" si="10"/>
        <v>0</v>
      </c>
      <c r="H126" s="7">
        <f t="shared" si="11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9"/>
        <v>0</v>
      </c>
      <c r="G127" s="7">
        <f t="shared" si="10"/>
        <v>0</v>
      </c>
      <c r="H127" s="7">
        <f t="shared" si="11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>
      <c r="A180" s="1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J180"/>
      <c r="L180"/>
      <c r="M180"/>
    </row>
    <row r="181" spans="1:14">
      <c r="A181" s="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J181"/>
      <c r="L181"/>
      <c r="M181"/>
    </row>
    <row r="182" spans="1:14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ref="F185:F224" si="12">(D185*E185)/9507</f>
        <v>0</v>
      </c>
      <c r="G185" s="7">
        <f t="shared" ref="G185:G224" si="13">SUM(E185*0.7375)</f>
        <v>0</v>
      </c>
      <c r="H185" s="7">
        <f t="shared" ref="H185:H224" si="14">SUM(D185*G185)/5252</f>
        <v>0</v>
      </c>
      <c r="J185"/>
      <c r="L185"/>
      <c r="M185"/>
    </row>
    <row r="186" spans="1:14">
      <c r="A186" s="1"/>
      <c r="C186"/>
      <c r="D186"/>
      <c r="E186"/>
      <c r="F186" s="8">
        <f t="shared" si="12"/>
        <v>0</v>
      </c>
      <c r="G186" s="7">
        <f t="shared" si="13"/>
        <v>0</v>
      </c>
      <c r="H186" s="7">
        <f t="shared" si="14"/>
        <v>0</v>
      </c>
      <c r="J186"/>
      <c r="L186"/>
      <c r="M186"/>
    </row>
    <row r="187" spans="1:14">
      <c r="A187" s="1"/>
      <c r="C187"/>
      <c r="D187"/>
      <c r="E187"/>
      <c r="F187" s="8">
        <f t="shared" si="12"/>
        <v>0</v>
      </c>
      <c r="G187" s="7">
        <f t="shared" si="13"/>
        <v>0</v>
      </c>
      <c r="H187" s="7">
        <f t="shared" si="14"/>
        <v>0</v>
      </c>
      <c r="J187"/>
      <c r="L187"/>
      <c r="M187"/>
    </row>
    <row r="188" spans="1:14">
      <c r="A188" s="1"/>
      <c r="C188"/>
      <c r="D188"/>
      <c r="E188"/>
      <c r="F188" s="8">
        <f t="shared" si="12"/>
        <v>0</v>
      </c>
      <c r="G188" s="7">
        <f t="shared" si="13"/>
        <v>0</v>
      </c>
      <c r="H188" s="7">
        <f t="shared" si="14"/>
        <v>0</v>
      </c>
      <c r="J188"/>
      <c r="L188"/>
      <c r="M188"/>
    </row>
    <row r="189" spans="1:14">
      <c r="A189" s="1"/>
      <c r="C189"/>
      <c r="D189"/>
      <c r="E189"/>
      <c r="F189" s="8">
        <f t="shared" si="12"/>
        <v>0</v>
      </c>
      <c r="G189" s="7">
        <f t="shared" si="13"/>
        <v>0</v>
      </c>
      <c r="H189" s="7">
        <f t="shared" si="14"/>
        <v>0</v>
      </c>
      <c r="J189"/>
      <c r="L189"/>
      <c r="M189"/>
    </row>
    <row r="190" spans="1:14">
      <c r="A190" s="1"/>
      <c r="C190"/>
      <c r="D190"/>
      <c r="E190"/>
      <c r="F190" s="8">
        <f t="shared" si="12"/>
        <v>0</v>
      </c>
      <c r="G190" s="7">
        <f t="shared" si="13"/>
        <v>0</v>
      </c>
      <c r="H190" s="7">
        <f t="shared" si="14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12"/>
        <v>0</v>
      </c>
      <c r="G191" s="7">
        <f t="shared" si="13"/>
        <v>0</v>
      </c>
      <c r="H191" s="7">
        <f t="shared" si="14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  <c r="N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  <c r="N194"/>
    </row>
    <row r="195" spans="1:14" hidden="1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 hidden="1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 hidden="1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 hidden="1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 hidden="1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 hidden="1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 hidden="1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 hidden="1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0"/>
        <v>0</v>
      </c>
      <c r="G225" s="7">
        <f t="shared" si="1"/>
        <v>0</v>
      </c>
      <c r="H225" s="7">
        <f t="shared" si="2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0"/>
        <v>0</v>
      </c>
      <c r="G226" s="7">
        <f t="shared" si="1"/>
        <v>0</v>
      </c>
      <c r="H226" s="7">
        <f t="shared" si="2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0"/>
        <v>0</v>
      </c>
      <c r="G227" s="7">
        <f t="shared" si="1"/>
        <v>0</v>
      </c>
      <c r="H227" s="7">
        <f t="shared" si="2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0"/>
        <v>0</v>
      </c>
      <c r="G228" s="7">
        <f t="shared" si="1"/>
        <v>0</v>
      </c>
      <c r="H228" s="7">
        <f t="shared" si="2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0"/>
        <v>0</v>
      </c>
      <c r="G229" s="7">
        <f t="shared" si="1"/>
        <v>0</v>
      </c>
      <c r="H229" s="7">
        <f t="shared" si="2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0"/>
        <v>0</v>
      </c>
      <c r="G230" s="7">
        <f t="shared" si="1"/>
        <v>0</v>
      </c>
      <c r="H230" s="7">
        <f t="shared" si="2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ref="F239:F302" si="15">(D239*E239)/9507</f>
        <v>0</v>
      </c>
      <c r="G239" s="7">
        <f t="shared" ref="G239:G302" si="16">SUM(E239*0.7375)</f>
        <v>0</v>
      </c>
      <c r="H239" s="7">
        <f t="shared" ref="H239:H302" si="17">SUM(D239*G239)/5252</f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ref="F303:F366" si="18">(D303*E303)/9507</f>
        <v>0</v>
      </c>
      <c r="G303" s="7">
        <f t="shared" ref="G303:G366" si="19">SUM(E303*0.7375)</f>
        <v>0</v>
      </c>
      <c r="H303" s="7">
        <f t="shared" ref="H303:H366" si="20">SUM(D303*G303)/5252</f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ref="F367:F430" si="21">(D367*E367)/9507</f>
        <v>0</v>
      </c>
      <c r="G367" s="7">
        <f t="shared" ref="G367:G430" si="22">SUM(E367*0.7375)</f>
        <v>0</v>
      </c>
      <c r="H367" s="7">
        <f t="shared" ref="H367:H430" si="23">SUM(D367*G367)/5252</f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ref="F431:F494" si="24">(D431*E431)/9507</f>
        <v>0</v>
      </c>
      <c r="G431" s="7">
        <f t="shared" ref="G431:G494" si="25">SUM(E431*0.7375)</f>
        <v>0</v>
      </c>
      <c r="H431" s="7">
        <f t="shared" ref="H431:H494" si="26">SUM(D431*G431)/5252</f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ref="F495:F558" si="27">(D495*E495)/9507</f>
        <v>0</v>
      </c>
      <c r="G495" s="7">
        <f t="shared" ref="G495:G558" si="28">SUM(E495*0.7375)</f>
        <v>0</v>
      </c>
      <c r="H495" s="7">
        <f t="shared" ref="H495:H558" si="29">SUM(D495*G495)/5252</f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ref="F559:F622" si="30">(D559*E559)/9507</f>
        <v>0</v>
      </c>
      <c r="G559" s="7">
        <f t="shared" ref="G559:G622" si="31">SUM(E559*0.7375)</f>
        <v>0</v>
      </c>
      <c r="H559" s="7">
        <f t="shared" ref="H559:H622" si="32">SUM(D559*G559)/5252</f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ref="F623:F686" si="33">(D623*E623)/9507</f>
        <v>0</v>
      </c>
      <c r="G623" s="7">
        <f t="shared" ref="G623:G686" si="34">SUM(E623*0.7375)</f>
        <v>0</v>
      </c>
      <c r="H623" s="7">
        <f t="shared" ref="H623:H686" si="35">SUM(D623*G623)/5252</f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ref="F687:F750" si="36">(D687*E687)/9507</f>
        <v>0</v>
      </c>
      <c r="G687" s="7">
        <f t="shared" ref="G687:G750" si="37">SUM(E687*0.7375)</f>
        <v>0</v>
      </c>
      <c r="H687" s="7">
        <f t="shared" ref="H687:H750" si="38">SUM(D687*G687)/5252</f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ref="F751:F814" si="39">(D751*E751)/9507</f>
        <v>0</v>
      </c>
      <c r="G751" s="7">
        <f t="shared" ref="G751:G814" si="40">SUM(E751*0.7375)</f>
        <v>0</v>
      </c>
      <c r="H751" s="7">
        <f t="shared" ref="H751:H814" si="41">SUM(D751*G751)/5252</f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ref="F815:F878" si="42">(D815*E815)/9507</f>
        <v>0</v>
      </c>
      <c r="G815" s="7">
        <f t="shared" ref="G815:G878" si="43">SUM(E815*0.7375)</f>
        <v>0</v>
      </c>
      <c r="H815" s="7">
        <f t="shared" ref="H815:H878" si="44">SUM(D815*G815)/5252</f>
        <v>0</v>
      </c>
      <c r="J815"/>
      <c r="L815"/>
      <c r="M815"/>
      <c r="N815"/>
    </row>
    <row r="816" spans="1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ref="F879:F942" si="45">(D879*E879)/9507</f>
        <v>0</v>
      </c>
      <c r="G879" s="7">
        <f t="shared" ref="G879:G942" si="46">SUM(E879*0.7375)</f>
        <v>0</v>
      </c>
      <c r="H879" s="7">
        <f t="shared" ref="H879:H942" si="47">SUM(D879*G879)/5252</f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ref="F943:F1006" si="48">(D943*E943)/9507</f>
        <v>0</v>
      </c>
      <c r="G943" s="7">
        <f t="shared" ref="G943:G1006" si="49">SUM(E943*0.7375)</f>
        <v>0</v>
      </c>
      <c r="H943" s="7">
        <f t="shared" ref="H943:H1006" si="50">SUM(D943*G943)/5252</f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ref="F1007:F1070" si="51">(D1007*E1007)/9507</f>
        <v>0</v>
      </c>
      <c r="G1007" s="7">
        <f t="shared" ref="G1007:G1070" si="52">SUM(E1007*0.7375)</f>
        <v>0</v>
      </c>
      <c r="H1007" s="7">
        <f t="shared" ref="H1007:H1070" si="53">SUM(D1007*G1007)/5252</f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ref="F1071:F1119" si="54">(D1071*E1071)/9507</f>
        <v>0</v>
      </c>
      <c r="G1071" s="7">
        <f t="shared" ref="G1071:G1119" si="55">SUM(E1071*0.7375)</f>
        <v>0</v>
      </c>
      <c r="H1071" s="7">
        <f t="shared" ref="H1071:H1119" si="56">SUM(D1071*G1071)/5252</f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8.4</v>
      </c>
      <c r="C3" s="6">
        <f t="shared" ref="C3:C9" si="0">(A3*B3)/9507</f>
        <v>0.88355948248658878</v>
      </c>
      <c r="D3" s="6">
        <f t="shared" ref="D3:D9" si="1">SUM(B3*0.7375)</f>
        <v>6.1950000000000003</v>
      </c>
      <c r="E3" s="6">
        <f t="shared" ref="E3:E9" si="2">SUM(A3*D3)/5252</f>
        <v>1.1795506473724295</v>
      </c>
      <c r="F3" s="3">
        <v>73</v>
      </c>
      <c r="G3" s="3">
        <v>93</v>
      </c>
      <c r="H3" s="3">
        <v>23</v>
      </c>
      <c r="I3" s="3">
        <v>92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84</v>
      </c>
      <c r="G4" s="3">
        <v>93</v>
      </c>
      <c r="H4" s="3">
        <v>54</v>
      </c>
      <c r="I4" s="3">
        <v>106</v>
      </c>
    </row>
    <row r="5" spans="1:9">
      <c r="A5" s="3">
        <f t="shared" si="3"/>
        <v>3000</v>
      </c>
      <c r="B5" s="3">
        <v>14.4</v>
      </c>
      <c r="C5" s="6">
        <f t="shared" si="0"/>
        <v>4.5440201956453139</v>
      </c>
      <c r="D5" s="6">
        <f t="shared" si="1"/>
        <v>10.620000000000001</v>
      </c>
      <c r="E5" s="6">
        <f t="shared" si="2"/>
        <v>6.0662604722010673</v>
      </c>
      <c r="F5" s="3">
        <v>87</v>
      </c>
      <c r="G5" s="3">
        <v>92</v>
      </c>
      <c r="H5" s="3">
        <v>107</v>
      </c>
      <c r="I5" s="3">
        <v>132</v>
      </c>
    </row>
    <row r="6" spans="1:9">
      <c r="A6" s="3">
        <f t="shared" si="3"/>
        <v>4000</v>
      </c>
      <c r="B6" s="3">
        <v>13.2</v>
      </c>
      <c r="C6" s="6">
        <f t="shared" si="0"/>
        <v>5.5538024613442722</v>
      </c>
      <c r="D6" s="6">
        <f t="shared" si="1"/>
        <v>9.7349999999999994</v>
      </c>
      <c r="E6" s="6">
        <f t="shared" si="2"/>
        <v>7.4143183549124148</v>
      </c>
      <c r="F6" s="3">
        <v>88</v>
      </c>
      <c r="G6" s="3">
        <v>91</v>
      </c>
      <c r="H6" s="3">
        <v>130</v>
      </c>
      <c r="I6" s="3">
        <v>125</v>
      </c>
    </row>
    <row r="7" spans="1:9">
      <c r="A7" s="3">
        <f t="shared" si="3"/>
        <v>5000</v>
      </c>
      <c r="B7" s="3">
        <v>10.8</v>
      </c>
      <c r="C7" s="6">
        <f t="shared" si="0"/>
        <v>5.6800252445566421</v>
      </c>
      <c r="D7" s="6">
        <f t="shared" si="1"/>
        <v>7.9650000000000007</v>
      </c>
      <c r="E7" s="6">
        <f t="shared" si="2"/>
        <v>7.5828255902513346</v>
      </c>
      <c r="F7" s="3">
        <v>91</v>
      </c>
      <c r="G7" s="3">
        <v>93</v>
      </c>
      <c r="H7" s="3">
        <v>129</v>
      </c>
      <c r="I7" s="3">
        <v>115</v>
      </c>
    </row>
    <row r="8" spans="1:9">
      <c r="A8" s="3">
        <f t="shared" si="3"/>
        <v>6000</v>
      </c>
      <c r="B8" s="3">
        <v>10.8</v>
      </c>
      <c r="C8" s="6">
        <f t="shared" si="0"/>
        <v>6.8160302934679713</v>
      </c>
      <c r="D8" s="6">
        <f t="shared" si="1"/>
        <v>7.9650000000000007</v>
      </c>
      <c r="E8" s="6">
        <f t="shared" si="2"/>
        <v>9.0993907083016001</v>
      </c>
      <c r="F8" s="3">
        <v>86</v>
      </c>
      <c r="G8" s="3">
        <v>93</v>
      </c>
      <c r="H8" s="3">
        <v>168</v>
      </c>
      <c r="I8" s="3">
        <v>152</v>
      </c>
    </row>
    <row r="9" spans="1:9">
      <c r="A9" s="3">
        <f t="shared" si="3"/>
        <v>7000</v>
      </c>
      <c r="B9" s="3">
        <v>8.4</v>
      </c>
      <c r="C9" s="6">
        <f t="shared" si="0"/>
        <v>6.1849163774061218</v>
      </c>
      <c r="D9" s="6">
        <f t="shared" si="1"/>
        <v>6.1950000000000003</v>
      </c>
      <c r="E9" s="6">
        <f t="shared" si="2"/>
        <v>8.2568545316070061</v>
      </c>
      <c r="F9" s="3">
        <v>84</v>
      </c>
      <c r="G9" s="3">
        <v>91</v>
      </c>
      <c r="H9" s="3">
        <v>154</v>
      </c>
      <c r="I9" s="3">
        <v>142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13.2</v>
      </c>
      <c r="C3" s="6">
        <f t="shared" ref="C3:C9" si="0">(A3*B3)/9507</f>
        <v>1.3884506153360681</v>
      </c>
      <c r="D3" s="6">
        <f t="shared" ref="D3:D9" si="1">SUM(B3*0.7375)</f>
        <v>9.7349999999999994</v>
      </c>
      <c r="E3" s="6">
        <f t="shared" ref="E3:E9" si="2">SUM(A3*D3)/5252</f>
        <v>1.8535795887281037</v>
      </c>
      <c r="F3" s="3">
        <v>77</v>
      </c>
      <c r="G3" s="3">
        <v>85</v>
      </c>
      <c r="H3" s="3">
        <v>35.299999999999997</v>
      </c>
      <c r="I3" s="3">
        <v>122</v>
      </c>
    </row>
    <row r="4" spans="1:9">
      <c r="A4" s="3">
        <f t="shared" ref="A4:A9" si="3">A3+1000</f>
        <v>2000</v>
      </c>
      <c r="B4" s="3">
        <v>12</v>
      </c>
      <c r="C4" s="6">
        <f t="shared" si="0"/>
        <v>2.5244556642473968</v>
      </c>
      <c r="D4" s="6">
        <f t="shared" si="1"/>
        <v>8.8500000000000014</v>
      </c>
      <c r="E4" s="6">
        <f t="shared" si="2"/>
        <v>3.3701447067783707</v>
      </c>
      <c r="F4" s="3">
        <v>81</v>
      </c>
      <c r="G4" s="3">
        <v>87</v>
      </c>
      <c r="H4" s="3">
        <v>61</v>
      </c>
      <c r="I4" s="3">
        <v>117</v>
      </c>
    </row>
    <row r="5" spans="1:9">
      <c r="A5" s="3">
        <f t="shared" si="3"/>
        <v>3000</v>
      </c>
      <c r="B5" s="3">
        <v>13.2</v>
      </c>
      <c r="C5" s="6">
        <f t="shared" si="0"/>
        <v>4.1653518460082042</v>
      </c>
      <c r="D5" s="6">
        <f t="shared" si="1"/>
        <v>9.7349999999999994</v>
      </c>
      <c r="E5" s="6">
        <f t="shared" si="2"/>
        <v>5.5607387661843104</v>
      </c>
      <c r="F5" s="3">
        <v>84</v>
      </c>
      <c r="G5" s="3">
        <v>85</v>
      </c>
      <c r="H5" s="3">
        <v>99</v>
      </c>
      <c r="I5" s="3">
        <v>126</v>
      </c>
    </row>
    <row r="6" spans="1:9">
      <c r="A6" s="3">
        <f t="shared" si="3"/>
        <v>4000</v>
      </c>
      <c r="B6" s="3">
        <v>13.2</v>
      </c>
      <c r="C6" s="6">
        <f t="shared" si="0"/>
        <v>5.5538024613442722</v>
      </c>
      <c r="D6" s="6">
        <f t="shared" si="1"/>
        <v>9.7349999999999994</v>
      </c>
      <c r="E6" s="6">
        <f t="shared" si="2"/>
        <v>7.4143183549124148</v>
      </c>
      <c r="F6" s="3">
        <v>90</v>
      </c>
      <c r="G6" s="3">
        <v>87</v>
      </c>
      <c r="H6" s="3">
        <v>125</v>
      </c>
      <c r="I6" s="3">
        <v>122</v>
      </c>
    </row>
    <row r="7" spans="1:9">
      <c r="A7" s="3">
        <f t="shared" si="3"/>
        <v>5000</v>
      </c>
      <c r="B7" s="3">
        <v>12</v>
      </c>
      <c r="C7" s="6">
        <f t="shared" si="0"/>
        <v>6.3111391606184917</v>
      </c>
      <c r="D7" s="6">
        <f t="shared" si="1"/>
        <v>8.8500000000000014</v>
      </c>
      <c r="E7" s="6">
        <f t="shared" si="2"/>
        <v>8.425361766945926</v>
      </c>
      <c r="F7" s="3">
        <v>91</v>
      </c>
      <c r="G7" s="3">
        <v>87</v>
      </c>
      <c r="H7" s="3">
        <v>145</v>
      </c>
      <c r="I7" s="3">
        <v>130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F8" s="3">
        <v>88</v>
      </c>
      <c r="G8" s="3">
        <v>87</v>
      </c>
      <c r="H8" s="3">
        <v>110</v>
      </c>
      <c r="I8" s="3">
        <v>97</v>
      </c>
    </row>
    <row r="9" spans="1:9">
      <c r="A9" s="3">
        <f t="shared" si="3"/>
        <v>7000</v>
      </c>
      <c r="B9" s="3">
        <v>6</v>
      </c>
      <c r="C9" s="6">
        <f t="shared" si="0"/>
        <v>4.417797412432944</v>
      </c>
      <c r="D9" s="6">
        <f t="shared" si="1"/>
        <v>4.4250000000000007</v>
      </c>
      <c r="E9" s="6">
        <f t="shared" si="2"/>
        <v>5.8977532368621484</v>
      </c>
      <c r="F9" s="3">
        <v>85</v>
      </c>
      <c r="G9" s="3">
        <v>87</v>
      </c>
      <c r="H9" s="3">
        <v>111</v>
      </c>
      <c r="I9" s="3">
        <v>100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6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8.4</v>
      </c>
      <c r="C3" s="6">
        <f t="shared" ref="C3:C9" si="0">(A3*B3)/9507</f>
        <v>0.88355948248658878</v>
      </c>
      <c r="D3" s="6">
        <f t="shared" ref="D3:D9" si="1">SUM(B3*0.7375)</f>
        <v>6.1950000000000003</v>
      </c>
      <c r="E3" s="6">
        <f t="shared" ref="E3:E9" si="2">SUM(A3*D3)/5252</f>
        <v>1.1795506473724295</v>
      </c>
      <c r="F3" s="3">
        <v>75</v>
      </c>
      <c r="G3" s="3">
        <v>80</v>
      </c>
      <c r="H3" s="3">
        <v>24.5</v>
      </c>
      <c r="I3" s="3">
        <v>96</v>
      </c>
    </row>
    <row r="4" spans="1:9">
      <c r="A4" s="3">
        <f t="shared" ref="A4:A9" si="3">A3+1000</f>
        <v>2000</v>
      </c>
      <c r="B4" s="3">
        <v>6</v>
      </c>
      <c r="C4" s="6">
        <f t="shared" si="0"/>
        <v>1.2622278321236984</v>
      </c>
      <c r="D4" s="6">
        <f t="shared" si="1"/>
        <v>4.4250000000000007</v>
      </c>
      <c r="E4" s="6">
        <f t="shared" si="2"/>
        <v>1.6850723533891854</v>
      </c>
      <c r="F4" s="3">
        <v>88</v>
      </c>
      <c r="G4" s="3">
        <v>82</v>
      </c>
      <c r="H4" s="3">
        <v>32.4</v>
      </c>
      <c r="I4" s="3">
        <v>79</v>
      </c>
    </row>
    <row r="5" spans="1:9">
      <c r="A5" s="3">
        <f t="shared" si="3"/>
        <v>3000</v>
      </c>
      <c r="B5" s="3">
        <v>4.8</v>
      </c>
      <c r="C5" s="6">
        <f t="shared" si="0"/>
        <v>1.514673398548438</v>
      </c>
      <c r="D5" s="6">
        <f t="shared" si="1"/>
        <v>3.54</v>
      </c>
      <c r="E5" s="6">
        <f t="shared" si="2"/>
        <v>2.022086824067022</v>
      </c>
      <c r="F5" s="3">
        <v>89</v>
      </c>
      <c r="G5" s="3">
        <v>84</v>
      </c>
      <c r="H5" s="3">
        <v>34.200000000000003</v>
      </c>
      <c r="I5" s="3">
        <v>66</v>
      </c>
    </row>
    <row r="6" spans="1:9">
      <c r="A6" s="3">
        <f t="shared" si="3"/>
        <v>4000</v>
      </c>
      <c r="B6" s="3">
        <v>3.6</v>
      </c>
      <c r="C6" s="6">
        <f t="shared" si="0"/>
        <v>1.514673398548438</v>
      </c>
      <c r="D6" s="6">
        <f t="shared" si="1"/>
        <v>2.6550000000000002</v>
      </c>
      <c r="E6" s="6">
        <f t="shared" si="2"/>
        <v>2.0220868240670224</v>
      </c>
      <c r="F6" s="3">
        <v>92</v>
      </c>
      <c r="G6" s="3">
        <v>84</v>
      </c>
      <c r="H6" s="3">
        <v>36.6</v>
      </c>
      <c r="I6" s="3">
        <v>60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2012-12-16T21:58:24Z</dcterms:modified>
</cp:coreProperties>
</file>